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LBrown\Downloads\"/>
    </mc:Choice>
  </mc:AlternateContent>
  <xr:revisionPtr revIDLastSave="0" documentId="13_ncr:1_{F1ED2968-0673-429C-86A2-278F17E6718D}" xr6:coauthVersionLast="47" xr6:coauthVersionMax="47" xr10:uidLastSave="{00000000-0000-0000-0000-000000000000}"/>
  <workbookProtection workbookAlgorithmName="SHA-512" workbookHashValue="yat/W2v2WFfi3uxvDJVVzTj8mL3ZXg5ryM/L47VvxeQvAgCXDfGn+1IJemqFXFJKJi0MIkXnQA16G24Cwnvtyw==" workbookSaltValue="QIOlGSHjm0aJsNMc45Ir4g==" workbookSpinCount="100000" lockStructure="1"/>
  <bookViews>
    <workbookView xWindow="-103" yWindow="-103" windowWidth="16663" windowHeight="8863" tabRatio="898" xr2:uid="{00000000-000D-0000-FFFF-FFFF00000000}"/>
  </bookViews>
  <sheets>
    <sheet name="Calculator" sheetId="4" r:id="rId1"/>
    <sheet name="D&amp;TPD-Rates" sheetId="7" state="hidden" r:id="rId2"/>
  </sheets>
  <definedNames>
    <definedName name="Casual">Calculator!#REF!</definedName>
    <definedName name="Employmenttype">Calculator!#REF!</definedName>
    <definedName name="Permanent">Calculator!#REF!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4" l="1"/>
  <c r="C12" i="4" l="1"/>
  <c r="V10" i="4" l="1"/>
  <c r="V11" i="4"/>
  <c r="V12" i="4"/>
  <c r="V13" i="4"/>
  <c r="V14" i="4"/>
  <c r="V15" i="4"/>
  <c r="V16" i="4"/>
  <c r="V17" i="4"/>
  <c r="V18" i="4"/>
  <c r="V9" i="4"/>
  <c r="D9" i="4" l="1"/>
  <c r="I7" i="4" l="1"/>
  <c r="I8" i="4"/>
  <c r="R9" i="4"/>
  <c r="I11" i="4"/>
  <c r="M11" i="4" s="1"/>
  <c r="I12" i="4"/>
  <c r="M12" i="4" s="1"/>
  <c r="H9" i="4" l="1"/>
  <c r="M7" i="4"/>
  <c r="M8" i="4"/>
  <c r="R8" i="4"/>
  <c r="R10" i="4"/>
  <c r="T10" i="4" s="1"/>
  <c r="M13" i="4"/>
  <c r="I14" i="4"/>
  <c r="I13" i="4"/>
  <c r="L11" i="4"/>
  <c r="T8" i="4" l="1"/>
  <c r="M9" i="4"/>
  <c r="L7" i="4"/>
  <c r="M15" i="4"/>
  <c r="M16" i="4"/>
  <c r="L13" i="4"/>
  <c r="L12" i="4"/>
  <c r="L8" i="4"/>
  <c r="M17" i="4" l="1"/>
  <c r="I17" i="4" s="1"/>
  <c r="L9" i="4"/>
  <c r="L16" i="4"/>
  <c r="L17" i="4" l="1"/>
  <c r="I16" i="4" s="1"/>
  <c r="L15" i="4"/>
</calcChain>
</file>

<file path=xl/sharedStrings.xml><?xml version="1.0" encoding="utf-8"?>
<sst xmlns="http://schemas.openxmlformats.org/spreadsheetml/2006/main" count="75" uniqueCount="68">
  <si>
    <t>LOGO</t>
  </si>
  <si>
    <t>Your details</t>
  </si>
  <si>
    <t>Premium &amp; Cover Summary</t>
  </si>
  <si>
    <t>Detailed Premium Breakdown</t>
  </si>
  <si>
    <t>Please complete the appropriate blank highlighted fields</t>
  </si>
  <si>
    <t>Weekly</t>
  </si>
  <si>
    <t>Annual</t>
  </si>
  <si>
    <t>Greater than AAL Notes</t>
  </si>
  <si>
    <t>Date of Calculation (dd/mm/yyyy)</t>
  </si>
  <si>
    <t>Standard Death Cover</t>
  </si>
  <si>
    <t>Standard Death Premium</t>
  </si>
  <si>
    <t>DOB (dd/mm/yyyy)</t>
  </si>
  <si>
    <t>Standard TPD Cover</t>
  </si>
  <si>
    <t>Standard TPD Premium</t>
  </si>
  <si>
    <t>Age</t>
  </si>
  <si>
    <t>TPD limit</t>
  </si>
  <si>
    <t>Male</t>
  </si>
  <si>
    <t>Additional Death Cover</t>
  </si>
  <si>
    <t>Total Standard Premium</t>
  </si>
  <si>
    <t>AAL</t>
  </si>
  <si>
    <t>Female</t>
  </si>
  <si>
    <t>Salary</t>
  </si>
  <si>
    <t>Additional TPD Cover</t>
  </si>
  <si>
    <t>DEATH Extra</t>
  </si>
  <si>
    <t>Additional Death Premium</t>
  </si>
  <si>
    <t>TPD Max</t>
  </si>
  <si>
    <t>Total Death Cover</t>
  </si>
  <si>
    <t>Additional TPD Premium</t>
  </si>
  <si>
    <t>TPD Extra</t>
  </si>
  <si>
    <t>Total TPD Cover</t>
  </si>
  <si>
    <t>Total Additional Premium</t>
  </si>
  <si>
    <t>Total Premium - Annual</t>
  </si>
  <si>
    <t>Total Death Premium</t>
  </si>
  <si>
    <t>Total TPD Premium</t>
  </si>
  <si>
    <t>Death &amp; TPD</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</si>
  <si>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</si>
  <si>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</si>
  <si>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</si>
  <si>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</si>
  <si>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Age Last</t>
  </si>
  <si>
    <t>Death</t>
  </si>
  <si>
    <t>TPD</t>
  </si>
  <si>
    <t xml:space="preserve">Annual Rates Per $1,000 Sum Insured </t>
  </si>
  <si>
    <t>2.  Note that rounding variations may occur in the calculations.</t>
  </si>
  <si>
    <t>Death Limit</t>
  </si>
  <si>
    <t>TPD Multiple</t>
  </si>
  <si>
    <t>Multiple</t>
  </si>
  <si>
    <r>
      <t xml:space="preserve">Total Premium - Weekly </t>
    </r>
    <r>
      <rPr>
        <b/>
        <vertAlign val="superscript"/>
        <sz val="14"/>
        <color rgb="FF1C355E"/>
        <rFont val="Arial"/>
        <family val="2"/>
      </rPr>
      <t>2</t>
    </r>
  </si>
  <si>
    <r>
      <rPr>
        <b/>
        <i/>
        <sz val="10"/>
        <color rgb="FFF24E49"/>
        <rFont val="Arial"/>
        <family val="2"/>
      </rPr>
      <t>Please complete if you require Additional Death &amp; TPD cover</t>
    </r>
    <r>
      <rPr>
        <b/>
        <i/>
        <vertAlign val="superscript"/>
        <sz val="12"/>
        <color rgb="FFF24E49"/>
        <rFont val="Arial"/>
        <family val="2"/>
      </rPr>
      <t>1</t>
    </r>
    <r>
      <rPr>
        <i/>
        <sz val="10"/>
        <color rgb="FFF24E49"/>
        <rFont val="Arial"/>
        <family val="2"/>
      </rPr>
      <t xml:space="preserve">
(NOTE: This amount is in addition to your Standard cover)</t>
    </r>
  </si>
  <si>
    <r>
      <t xml:space="preserve">Total Premium </t>
    </r>
    <r>
      <rPr>
        <b/>
        <vertAlign val="superscript"/>
        <sz val="14"/>
        <color rgb="FF1C355E"/>
        <rFont val="Arial"/>
        <family val="2"/>
      </rPr>
      <t>2</t>
    </r>
  </si>
  <si>
    <t>Taper Factor</t>
  </si>
  <si>
    <t>Standard Death Max Age</t>
  </si>
  <si>
    <t>Standard TPD Max Age</t>
  </si>
  <si>
    <t>Add Death Max Age</t>
  </si>
  <si>
    <t>Add TPD Max Age</t>
  </si>
  <si>
    <t>54 and under</t>
  </si>
  <si>
    <t>Oracle Superannuation Plan</t>
  </si>
  <si>
    <t xml:space="preserve">Hours per week </t>
  </si>
  <si>
    <t xml:space="preserve">Hours worked per week </t>
  </si>
  <si>
    <t>Less than 15</t>
  </si>
  <si>
    <t>15 or more</t>
  </si>
  <si>
    <r>
      <t xml:space="preserve">Please read this quote in conjunction with your Product Disclosure Statement (PDS), available from </t>
    </r>
    <r>
      <rPr>
        <b/>
        <sz val="9"/>
        <color theme="1"/>
        <rFont val="Arial"/>
        <family val="2"/>
      </rPr>
      <t>portal.australianretirementtrust.com.au/oracle</t>
    </r>
  </si>
  <si>
    <t>Insurance Calculator for Permanent and Fixed Term employees</t>
  </si>
  <si>
    <t>Oracle - Permanent and Fixed Term employees</t>
  </si>
  <si>
    <r>
      <t xml:space="preserve">
If you are an eligible Permanent or Fixed Term employee (refer to your </t>
    </r>
    <r>
      <rPr>
        <i/>
        <sz val="9"/>
        <rFont val="Arial"/>
        <family val="2"/>
      </rPr>
      <t>Super Savings - Corporate Insurance guide</t>
    </r>
    <r>
      <rPr>
        <sz val="9"/>
        <rFont val="Arial"/>
        <family val="2"/>
      </rPr>
      <t xml:space="preserve">), working at least 15 hours per week, you will automatically receive the amount of Standard Death and Total &amp; Permanent Disability cover as shown above, subject to the Automatic Acceptance Limits of $1,250,000 as set by the insurer. 
If you are an eligible Permanent or Fixed Term employee (refer to your Super Savings - Corporate Insurance guide) working less than 15 hours per week, you will automatically receive the amount of Standard Death cover only as shown above, subject to the Automatic Acceptance Limits of $1,250,000 as set by the insurer.
The cost of Standard cover is met by your employer. The cost of any Additional cover is deducted from your Accumulation account (refer to your </t>
    </r>
    <r>
      <rPr>
        <i/>
        <sz val="9"/>
        <rFont val="Arial"/>
        <family val="2"/>
      </rPr>
      <t>Super Savings - Corporate Insurance guide</t>
    </r>
    <r>
      <rPr>
        <sz val="9"/>
        <rFont val="Arial"/>
        <family val="2"/>
      </rPr>
      <t xml:space="preserve"> for full details).
Should you wish to apply for cover amounts above the Automatic Acceptance Limits a health questionnaire may be required. Acceptance is subject to approval by the plan insurer. 
</t>
    </r>
  </si>
  <si>
    <t>Hyper link</t>
  </si>
  <si>
    <t>https://portal.australianretirementtrust.com.au/oracle</t>
  </si>
  <si>
    <t xml:space="preserve">1.  Additional Death &amp; TPD cover is cover you wish to hold in addition to your Standard cover amount. Applications are subject to acceptance by the insurer. Premiums for Additional cover are paid for by you and deducted from your account balance.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</si>
</sst>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
  </numFmts>
  <fonts count="141">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sz val="9"/>
      <name val="Arial"/>
      <family val="2"/>
    </font>
    <font>
      <b/>
      <sz val="9"/>
      <color theme="1"/>
      <name val="Arial"/>
      <family val="2"/>
    </font>
    <font>
      <b/>
      <sz val="16"/>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b/>
      <vertAlign val="superscript"/>
      <sz val="11"/>
      <color theme="1"/>
      <name val="Calibri"/>
      <family val="2"/>
      <scheme val="minor"/>
    </font>
    <font>
      <b/>
      <sz val="9"/>
      <color rgb="FF1C355E"/>
      <name val="Arial"/>
      <family val="2"/>
    </font>
    <font>
      <i/>
      <sz val="9"/>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
      <patternFill patternType="solid">
        <fgColor theme="1"/>
        <bgColor indexed="64"/>
      </patternFill>
    </fill>
  </fills>
  <borders count="37">
    <border>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1" fillId="8" borderId="9" applyNumberFormat="0" applyFont="0" applyAlignment="0" applyProtection="0"/>
    <xf numFmtId="0" fontId="22" fillId="0" borderId="0" applyNumberFormat="0" applyFill="0" applyBorder="0" applyAlignment="0" applyProtection="0"/>
    <xf numFmtId="0" fontId="8" fillId="0" borderId="1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2"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5" applyNumberFormat="0" applyAlignment="0" applyProtection="0"/>
    <xf numFmtId="0" fontId="36" fillId="6" borderId="6" applyNumberFormat="0" applyAlignment="0" applyProtection="0"/>
    <xf numFmtId="0" fontId="37" fillId="6" borderId="5" applyNumberFormat="0" applyAlignment="0" applyProtection="0"/>
    <xf numFmtId="0" fontId="38" fillId="0" borderId="7" applyNumberFormat="0" applyFill="0" applyAlignment="0" applyProtection="0"/>
    <xf numFmtId="0" fontId="39" fillId="7" borderId="8" applyNumberFormat="0" applyAlignment="0" applyProtection="0"/>
    <xf numFmtId="0" fontId="40" fillId="0" borderId="0" applyNumberFormat="0" applyFill="0" applyBorder="0" applyAlignment="0" applyProtection="0"/>
    <xf numFmtId="0" fontId="28" fillId="8" borderId="9" applyNumberFormat="0" applyFont="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2" applyNumberFormat="0" applyAlignment="0" applyProtection="0"/>
    <xf numFmtId="0" fontId="56" fillId="54" borderId="13"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49" fillId="34" borderId="12"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7" applyNumberFormat="0" applyFill="0" applyAlignment="0" applyProtection="0"/>
    <xf numFmtId="0" fontId="63" fillId="55" borderId="0" applyNumberFormat="0" applyBorder="0" applyAlignment="0" applyProtection="0"/>
    <xf numFmtId="0" fontId="47" fillId="56" borderId="11" applyNumberFormat="0" applyFont="0" applyAlignment="0" applyProtection="0"/>
    <xf numFmtId="0" fontId="64" fillId="53" borderId="18"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1">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6" fillId="54" borderId="13"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49" fillId="34" borderId="12" applyNumberFormat="0" applyAlignment="0" applyProtection="0"/>
    <xf numFmtId="0" fontId="62" fillId="0" borderId="17" applyNumberFormat="0" applyFill="0" applyAlignment="0" applyProtection="0"/>
    <xf numFmtId="0" fontId="63" fillId="55" borderId="0" applyNumberFormat="0" applyBorder="0" applyAlignment="0" applyProtection="0"/>
    <xf numFmtId="0" fontId="47" fillId="56" borderId="11" applyNumberFormat="0" applyFont="0" applyAlignment="0" applyProtection="0"/>
    <xf numFmtId="0" fontId="64" fillId="53" borderId="18"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6" fillId="54" borderId="13"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49" fillId="34" borderId="12" applyNumberFormat="0" applyAlignment="0" applyProtection="0"/>
    <xf numFmtId="0" fontId="62" fillId="0" borderId="17"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1" applyNumberFormat="0" applyFont="0" applyAlignment="0" applyProtection="0"/>
    <xf numFmtId="0" fontId="64" fillId="5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9"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1" fillId="8" borderId="9" applyNumberFormat="0" applyFont="0" applyAlignment="0" applyProtection="0"/>
    <xf numFmtId="0" fontId="22" fillId="0" borderId="0" applyNumberFormat="0" applyFill="0" applyBorder="0" applyAlignment="0" applyProtection="0"/>
    <xf numFmtId="0" fontId="8" fillId="0" borderId="1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4"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0"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2"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5"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8" applyNumberFormat="0" applyAlignment="0" applyProtection="0"/>
    <xf numFmtId="0" fontId="11" fillId="0" borderId="3"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6"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2"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7" applyNumberFormat="0" applyFill="0" applyAlignment="0" applyProtection="0"/>
    <xf numFmtId="0" fontId="1" fillId="0" borderId="0"/>
    <xf numFmtId="0" fontId="1" fillId="8" borderId="9"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5"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5" fillId="53" borderId="12" applyNumberFormat="0" applyAlignment="0" applyProtection="0"/>
    <xf numFmtId="0" fontId="56" fillId="54" borderId="13" applyNumberFormat="0" applyAlignment="0" applyProtection="0"/>
    <xf numFmtId="0" fontId="56" fillId="54" borderId="1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4" applyNumberFormat="0" applyFill="0" applyAlignment="0" applyProtection="0"/>
    <xf numFmtId="0" fontId="59" fillId="0" borderId="14"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2" applyNumberFormat="0" applyAlignment="0" applyProtection="0"/>
    <xf numFmtId="0" fontId="49" fillId="34" borderId="12" applyNumberFormat="0" applyAlignment="0" applyProtection="0"/>
    <xf numFmtId="0" fontId="62" fillId="0" borderId="17" applyNumberFormat="0" applyFill="0" applyAlignment="0" applyProtection="0"/>
    <xf numFmtId="0" fontId="62" fillId="0" borderId="1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48" fillId="0" borderId="1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175" fontId="56" fillId="54" borderId="13" applyNumberFormat="0" applyAlignment="0" applyProtection="0"/>
    <xf numFmtId="175" fontId="56" fillId="54" borderId="13" applyNumberFormat="0" applyAlignment="0" applyProtection="0"/>
    <xf numFmtId="175" fontId="56" fillId="54" borderId="13" applyNumberFormat="0" applyAlignment="0" applyProtection="0"/>
    <xf numFmtId="0" fontId="56" fillId="54" borderId="13" applyNumberFormat="0" applyAlignment="0" applyProtection="0"/>
    <xf numFmtId="175" fontId="56" fillId="54" borderId="13" applyNumberFormat="0" applyAlignment="0" applyProtection="0"/>
    <xf numFmtId="175" fontId="56" fillId="54" borderId="13" applyNumberFormat="0" applyAlignment="0" applyProtection="0"/>
    <xf numFmtId="0" fontId="56" fillId="54" borderId="13" applyNumberFormat="0" applyAlignment="0" applyProtection="0"/>
    <xf numFmtId="0" fontId="56" fillId="54" borderId="1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4" applyNumberFormat="0" applyFill="0" applyAlignment="0" applyProtection="0"/>
    <xf numFmtId="175" fontId="59" fillId="0" borderId="14" applyNumberFormat="0" applyFill="0" applyAlignment="0" applyProtection="0"/>
    <xf numFmtId="175" fontId="59" fillId="0" borderId="14" applyNumberFormat="0" applyFill="0" applyAlignment="0" applyProtection="0"/>
    <xf numFmtId="0" fontId="59" fillId="0" borderId="14" applyNumberFormat="0" applyFill="0" applyAlignment="0" applyProtection="0"/>
    <xf numFmtId="175" fontId="59" fillId="0" borderId="14" applyNumberFormat="0" applyFill="0" applyAlignment="0" applyProtection="0"/>
    <xf numFmtId="175"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175" fontId="60" fillId="0" borderId="15" applyNumberFormat="0" applyFill="0" applyAlignment="0" applyProtection="0"/>
    <xf numFmtId="175" fontId="60" fillId="0" borderId="15" applyNumberFormat="0" applyFill="0" applyAlignment="0" applyProtection="0"/>
    <xf numFmtId="175" fontId="60" fillId="0" borderId="15" applyNumberFormat="0" applyFill="0" applyAlignment="0" applyProtection="0"/>
    <xf numFmtId="0" fontId="60" fillId="0" borderId="15" applyNumberFormat="0" applyFill="0" applyAlignment="0" applyProtection="0"/>
    <xf numFmtId="175" fontId="60" fillId="0" borderId="15" applyNumberFormat="0" applyFill="0" applyAlignment="0" applyProtection="0"/>
    <xf numFmtId="175"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175" fontId="61" fillId="0" borderId="16" applyNumberFormat="0" applyFill="0" applyAlignment="0" applyProtection="0"/>
    <xf numFmtId="175" fontId="61" fillId="0" borderId="16" applyNumberFormat="0" applyFill="0" applyAlignment="0" applyProtection="0"/>
    <xf numFmtId="175" fontId="61" fillId="0" borderId="16" applyNumberFormat="0" applyFill="0" applyAlignment="0" applyProtection="0"/>
    <xf numFmtId="0" fontId="61" fillId="0" borderId="16" applyNumberFormat="0" applyFill="0" applyAlignment="0" applyProtection="0"/>
    <xf numFmtId="175" fontId="61" fillId="0" borderId="16" applyNumberFormat="0" applyFill="0" applyAlignment="0" applyProtection="0"/>
    <xf numFmtId="175" fontId="61" fillId="0" borderId="16"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175" fontId="62" fillId="0" borderId="17" applyNumberFormat="0" applyFill="0" applyAlignment="0" applyProtection="0"/>
    <xf numFmtId="175" fontId="62" fillId="0" borderId="17" applyNumberFormat="0" applyFill="0" applyAlignment="0" applyProtection="0"/>
    <xf numFmtId="175" fontId="62" fillId="0" borderId="17" applyNumberFormat="0" applyFill="0" applyAlignment="0" applyProtection="0"/>
    <xf numFmtId="0" fontId="62" fillId="0" borderId="17" applyNumberFormat="0" applyFill="0" applyAlignment="0" applyProtection="0"/>
    <xf numFmtId="175" fontId="62" fillId="0" borderId="17" applyNumberFormat="0" applyFill="0" applyAlignment="0" applyProtection="0"/>
    <xf numFmtId="175"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2"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8" applyNumberFormat="0" applyAlignment="0" applyProtection="0"/>
    <xf numFmtId="0" fontId="47" fillId="56" borderId="11"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5" applyNumberFormat="0" applyFill="0" applyAlignment="0" applyProtection="0"/>
    <xf numFmtId="0" fontId="61" fillId="0" borderId="16"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7" applyNumberFormat="0" applyFill="0" applyAlignment="0" applyProtection="0"/>
    <xf numFmtId="0" fontId="56" fillId="54" borderId="13"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4" applyNumberFormat="0" applyFill="0" applyAlignment="0" applyProtection="0"/>
    <xf numFmtId="0" fontId="48" fillId="0" borderId="19"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2"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175" fontId="55" fillId="53" borderId="12" applyNumberFormat="0" applyAlignment="0" applyProtection="0"/>
    <xf numFmtId="175" fontId="55" fillId="53" borderId="12" applyNumberFormat="0" applyAlignment="0" applyProtection="0"/>
    <xf numFmtId="175" fontId="49" fillId="34" borderId="12" applyNumberFormat="0" applyAlignment="0" applyProtection="0"/>
    <xf numFmtId="175"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175" fontId="64" fillId="53" borderId="18" applyNumberFormat="0" applyAlignment="0" applyProtection="0"/>
    <xf numFmtId="175" fontId="48" fillId="0" borderId="19" applyNumberFormat="0" applyFill="0" applyAlignment="0" applyProtection="0"/>
    <xf numFmtId="175" fontId="48"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2" applyNumberFormat="0" applyAlignment="0" applyProtection="0"/>
    <xf numFmtId="0" fontId="49" fillId="34" borderId="12" applyNumberFormat="0" applyAlignment="0" applyProtection="0"/>
    <xf numFmtId="0" fontId="47" fillId="56" borderId="11" applyNumberFormat="0" applyFont="0" applyAlignment="0" applyProtection="0"/>
    <xf numFmtId="0" fontId="64" fillId="53" borderId="18" applyNumberFormat="0" applyAlignment="0" applyProtection="0"/>
    <xf numFmtId="0" fontId="48" fillId="0" borderId="19"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9"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5" applyNumberFormat="0" applyAlignment="0" applyProtection="0"/>
    <xf numFmtId="0" fontId="71" fillId="59" borderId="12" applyNumberFormat="0" applyAlignment="0" applyProtection="0"/>
    <xf numFmtId="0" fontId="71" fillId="59" borderId="12" applyNumberFormat="0" applyAlignment="0" applyProtection="0"/>
    <xf numFmtId="0" fontId="72" fillId="0" borderId="0"/>
    <xf numFmtId="0" fontId="73" fillId="54" borderId="13" applyNumberFormat="0" applyAlignment="0" applyProtection="0"/>
    <xf numFmtId="0" fontId="73" fillId="54" borderId="13" applyNumberFormat="0" applyAlignment="0" applyProtection="0"/>
    <xf numFmtId="0" fontId="20" fillId="7" borderId="8"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0" applyNumberFormat="0" applyFill="0" applyAlignment="0" applyProtection="0"/>
    <xf numFmtId="0" fontId="77" fillId="0" borderId="20" applyNumberFormat="0" applyFill="0" applyAlignment="0" applyProtection="0"/>
    <xf numFmtId="0" fontId="10" fillId="0" borderId="2" applyNumberFormat="0" applyFill="0" applyAlignment="0" applyProtection="0"/>
    <xf numFmtId="0" fontId="78" fillId="0" borderId="15" applyNumberFormat="0" applyFill="0" applyAlignment="0" applyProtection="0"/>
    <xf numFmtId="0" fontId="78" fillId="0" borderId="15" applyNumberFormat="0" applyFill="0" applyAlignment="0" applyProtection="0"/>
    <xf numFmtId="0" fontId="11" fillId="0" borderId="3"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12" fillId="0" borderId="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5" applyNumberFormat="0" applyAlignment="0" applyProtection="0"/>
    <xf numFmtId="0" fontId="16" fillId="5" borderId="5" applyNumberFormat="0" applyAlignment="0" applyProtection="0"/>
    <xf numFmtId="0" fontId="81" fillId="34" borderId="12" applyNumberFormat="0" applyAlignment="0" applyProtection="0"/>
    <xf numFmtId="0" fontId="81" fillId="34" borderId="12" applyNumberFormat="0" applyAlignment="0" applyProtection="0"/>
    <xf numFmtId="0" fontId="82" fillId="0" borderId="17" applyNumberFormat="0" applyFill="0" applyAlignment="0" applyProtection="0"/>
    <xf numFmtId="0" fontId="82" fillId="0" borderId="17" applyNumberFormat="0" applyFill="0" applyAlignment="0" applyProtection="0"/>
    <xf numFmtId="0" fontId="19" fillId="0" borderId="7"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19"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8" applyNumberFormat="0" applyAlignment="0" applyProtection="0"/>
    <xf numFmtId="0" fontId="47" fillId="56" borderId="11"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7" applyNumberFormat="0" applyFill="0" applyAlignment="0" applyProtection="0"/>
    <xf numFmtId="0" fontId="49" fillId="34" borderId="12" applyNumberFormat="0" applyAlignment="0" applyProtection="0"/>
    <xf numFmtId="0" fontId="61" fillId="0" borderId="0" applyNumberFormat="0" applyFill="0" applyBorder="0" applyAlignment="0" applyProtection="0"/>
    <xf numFmtId="0" fontId="61" fillId="0" borderId="16" applyNumberFormat="0" applyFill="0" applyAlignment="0" applyProtection="0"/>
    <xf numFmtId="0" fontId="60" fillId="0" borderId="15" applyNumberFormat="0" applyFill="0" applyAlignment="0" applyProtection="0"/>
    <xf numFmtId="0" fontId="59" fillId="0" borderId="14"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3" applyNumberFormat="0" applyAlignment="0" applyProtection="0"/>
    <xf numFmtId="0" fontId="55" fillId="53" borderId="12"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9"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9"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9" applyNumberFormat="0" applyFont="0" applyAlignment="0" applyProtection="0"/>
    <xf numFmtId="0" fontId="26" fillId="56" borderId="22"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1">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2"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6"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8" applyNumberFormat="0" applyAlignment="0" applyProtection="0"/>
    <xf numFmtId="0" fontId="85" fillId="59" borderId="18"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0"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3" applyNumberFormat="0" applyFill="0" applyAlignment="0" applyProtection="0"/>
    <xf numFmtId="164" fontId="26" fillId="0" borderId="0" applyFont="0" applyFill="0" applyBorder="0" applyAlignment="0" applyProtection="0"/>
    <xf numFmtId="0" fontId="87" fillId="0" borderId="23"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5" applyNumberFormat="0" applyAlignment="0" applyProtection="0"/>
    <xf numFmtId="0" fontId="20" fillId="7" borderId="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6" fillId="5" borderId="5" applyNumberFormat="0" applyAlignment="0" applyProtection="0"/>
    <xf numFmtId="0" fontId="19" fillId="0" borderId="7" applyNumberFormat="0" applyFill="0" applyAlignment="0" applyProtection="0"/>
    <xf numFmtId="0" fontId="15" fillId="4" borderId="0" applyNumberFormat="0" applyBorder="0" applyAlignment="0" applyProtection="0"/>
    <xf numFmtId="0" fontId="17" fillId="6" borderId="6" applyNumberFormat="0" applyAlignment="0" applyProtection="0"/>
    <xf numFmtId="0" fontId="9" fillId="0" borderId="0" applyNumberFormat="0" applyFill="0" applyBorder="0" applyAlignment="0" applyProtection="0"/>
    <xf numFmtId="0" fontId="8" fillId="0" borderId="10"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9"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5" applyNumberFormat="0" applyAlignment="0" applyProtection="0"/>
    <xf numFmtId="0" fontId="20" fillId="7" borderId="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6" fillId="5" borderId="5" applyNumberFormat="0" applyAlignment="0" applyProtection="0"/>
    <xf numFmtId="0" fontId="19" fillId="0" borderId="7"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7" fillId="6" borderId="6" applyNumberFormat="0" applyAlignment="0" applyProtection="0"/>
    <xf numFmtId="0" fontId="8" fillId="0" borderId="10"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5" fillId="53" borderId="12" applyNumberFormat="0" applyAlignment="0" applyProtection="0"/>
    <xf numFmtId="0" fontId="56" fillId="54" borderId="13" applyNumberFormat="0" applyAlignment="0" applyProtection="0"/>
    <xf numFmtId="0" fontId="56" fillId="54" borderId="13"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4" applyNumberFormat="0" applyFill="0" applyAlignment="0" applyProtection="0"/>
    <xf numFmtId="0" fontId="59" fillId="0" borderId="14"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2" applyNumberFormat="0" applyAlignment="0" applyProtection="0"/>
    <xf numFmtId="0" fontId="49" fillId="34" borderId="12" applyNumberFormat="0" applyAlignment="0" applyProtection="0"/>
    <xf numFmtId="0" fontId="62" fillId="0" borderId="17" applyNumberFormat="0" applyFill="0" applyAlignment="0" applyProtection="0"/>
    <xf numFmtId="0" fontId="62" fillId="0" borderId="1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0" fontId="65" fillId="0" borderId="0" applyNumberFormat="0" applyFill="0" applyBorder="0" applyAlignment="0" applyProtection="0"/>
    <xf numFmtId="0" fontId="48" fillId="0" borderId="19" applyNumberFormat="0" applyFill="0" applyAlignment="0" applyProtection="0"/>
    <xf numFmtId="0" fontId="48" fillId="0" borderId="1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2" applyNumberFormat="0" applyAlignment="0" applyProtection="0"/>
    <xf numFmtId="0" fontId="18" fillId="6" borderId="5" applyNumberFormat="0" applyAlignment="0" applyProtection="0"/>
    <xf numFmtId="175" fontId="55" fillId="53" borderId="12" applyNumberFormat="0" applyAlignment="0" applyProtection="0"/>
    <xf numFmtId="0" fontId="55" fillId="53" borderId="12" applyNumberFormat="0" applyAlignment="0" applyProtection="0"/>
    <xf numFmtId="175" fontId="56" fillId="54" borderId="13" applyNumberFormat="0" applyAlignment="0" applyProtection="0"/>
    <xf numFmtId="0" fontId="20" fillId="7" borderId="8" applyNumberFormat="0" applyAlignment="0" applyProtection="0"/>
    <xf numFmtId="175" fontId="56" fillId="54" borderId="13" applyNumberFormat="0" applyAlignment="0" applyProtection="0"/>
    <xf numFmtId="0" fontId="56" fillId="54" borderId="13"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4" applyNumberFormat="0" applyFill="0" applyAlignment="0" applyProtection="0"/>
    <xf numFmtId="0" fontId="10" fillId="0" borderId="2" applyNumberFormat="0" applyFill="0" applyAlignment="0" applyProtection="0"/>
    <xf numFmtId="175" fontId="59" fillId="0" borderId="14" applyNumberFormat="0" applyFill="0" applyAlignment="0" applyProtection="0"/>
    <xf numFmtId="0" fontId="59" fillId="0" borderId="14" applyNumberFormat="0" applyFill="0" applyAlignment="0" applyProtection="0"/>
    <xf numFmtId="175" fontId="60" fillId="0" borderId="15" applyNumberFormat="0" applyFill="0" applyAlignment="0" applyProtection="0"/>
    <xf numFmtId="0" fontId="11" fillId="0" borderId="3" applyNumberFormat="0" applyFill="0" applyAlignment="0" applyProtection="0"/>
    <xf numFmtId="175" fontId="60" fillId="0" borderId="15" applyNumberFormat="0" applyFill="0" applyAlignment="0" applyProtection="0"/>
    <xf numFmtId="0" fontId="60" fillId="0" borderId="15" applyNumberFormat="0" applyFill="0" applyAlignment="0" applyProtection="0"/>
    <xf numFmtId="175" fontId="61" fillId="0" borderId="16" applyNumberFormat="0" applyFill="0" applyAlignment="0" applyProtection="0"/>
    <xf numFmtId="0" fontId="12" fillId="0" borderId="4" applyNumberFormat="0" applyFill="0" applyAlignment="0" applyProtection="0"/>
    <xf numFmtId="175" fontId="61" fillId="0" borderId="16" applyNumberFormat="0" applyFill="0" applyAlignment="0" applyProtection="0"/>
    <xf numFmtId="0" fontId="61" fillId="0" borderId="16"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2" applyNumberFormat="0" applyAlignment="0" applyProtection="0"/>
    <xf numFmtId="0" fontId="16" fillId="5" borderId="5" applyNumberFormat="0" applyAlignment="0" applyProtection="0"/>
    <xf numFmtId="175" fontId="49" fillId="34" borderId="12" applyNumberFormat="0" applyAlignment="0" applyProtection="0"/>
    <xf numFmtId="0" fontId="49" fillId="34" borderId="12" applyNumberFormat="0" applyAlignment="0" applyProtection="0"/>
    <xf numFmtId="175" fontId="62" fillId="0" borderId="17" applyNumberFormat="0" applyFill="0" applyAlignment="0" applyProtection="0"/>
    <xf numFmtId="0" fontId="19" fillId="0" borderId="7" applyNumberFormat="0" applyFill="0" applyAlignment="0" applyProtection="0"/>
    <xf numFmtId="175" fontId="62" fillId="0" borderId="17" applyNumberFormat="0" applyFill="0" applyAlignment="0" applyProtection="0"/>
    <xf numFmtId="0" fontId="62" fillId="0" borderId="17"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0" fontId="17" fillId="6" borderId="6" applyNumberFormat="0" applyAlignment="0" applyProtection="0"/>
    <xf numFmtId="175" fontId="64" fillId="53" borderId="18" applyNumberFormat="0" applyAlignment="0" applyProtection="0"/>
    <xf numFmtId="0" fontId="64" fillId="53" borderId="18"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19" applyNumberFormat="0" applyFill="0" applyAlignment="0" applyProtection="0"/>
    <xf numFmtId="0" fontId="8" fillId="0" borderId="10"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9" applyNumberFormat="0" applyFont="0" applyAlignment="0" applyProtection="0"/>
    <xf numFmtId="0" fontId="1" fillId="8" borderId="9"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0" fontId="6" fillId="68" borderId="26" xfId="0" applyFont="1" applyFill="1" applyBorder="1" applyAlignment="1">
      <alignment horizontal="center"/>
    </xf>
    <xf numFmtId="0" fontId="6" fillId="68" borderId="29" xfId="0" applyFont="1" applyFill="1" applyBorder="1" applyAlignment="1">
      <alignment horizontal="center"/>
    </xf>
    <xf numFmtId="14" fontId="130" fillId="63" borderId="30" xfId="32987" applyNumberFormat="1" applyFont="1" applyFill="1" applyBorder="1" applyAlignment="1" applyProtection="1">
      <alignment vertical="center"/>
      <protection locked="0"/>
    </xf>
    <xf numFmtId="3" fontId="130" fillId="63" borderId="30" xfId="32987" applyNumberFormat="1" applyFont="1" applyFill="1" applyBorder="1" applyAlignment="1" applyProtection="1">
      <alignment horizontal="right" vertical="center"/>
      <protection locked="0"/>
    </xf>
    <xf numFmtId="179" fontId="130" fillId="63" borderId="30" xfId="32987" applyNumberFormat="1" applyFont="1" applyFill="1" applyBorder="1" applyAlignment="1" applyProtection="1">
      <alignment vertical="center"/>
      <protection locked="0"/>
    </xf>
    <xf numFmtId="2" fontId="137" fillId="67" borderId="35" xfId="0" applyNumberFormat="1" applyFont="1" applyFill="1" applyBorder="1" applyAlignment="1">
      <alignment horizontal="center"/>
    </xf>
    <xf numFmtId="2" fontId="137" fillId="67" borderId="36" xfId="0" applyNumberFormat="1" applyFont="1" applyFill="1" applyBorder="1" applyAlignment="1">
      <alignment horizontal="center"/>
    </xf>
    <xf numFmtId="2" fontId="0" fillId="63" borderId="0" xfId="0" applyNumberFormat="1" applyFill="1" applyAlignment="1">
      <alignment horizontal="center" vertical="center"/>
    </xf>
    <xf numFmtId="2" fontId="0" fillId="69" borderId="0" xfId="0" applyNumberFormat="1" applyFill="1" applyAlignment="1">
      <alignment horizontal="center" vertical="center"/>
    </xf>
    <xf numFmtId="0" fontId="102" fillId="61" borderId="0" xfId="0" applyFont="1" applyFill="1"/>
    <xf numFmtId="0" fontId="103" fillId="61" borderId="0" xfId="0" applyFont="1" applyFill="1"/>
    <xf numFmtId="0" fontId="119" fillId="61" borderId="0" xfId="0" applyFont="1" applyFill="1"/>
    <xf numFmtId="0" fontId="104" fillId="61" borderId="0" xfId="0" applyFont="1" applyFill="1"/>
    <xf numFmtId="1" fontId="102" fillId="61" borderId="0" xfId="0" applyNumberFormat="1" applyFont="1" applyFill="1"/>
    <xf numFmtId="180" fontId="102" fillId="61" borderId="0" xfId="0" applyNumberFormat="1" applyFont="1" applyFill="1"/>
    <xf numFmtId="0" fontId="105" fillId="61" borderId="0" xfId="0" applyFont="1" applyFill="1" applyAlignment="1">
      <alignment vertical="top"/>
    </xf>
    <xf numFmtId="0" fontId="106" fillId="63" borderId="0" xfId="0" applyFont="1" applyFill="1" applyAlignment="1">
      <alignment vertical="center"/>
    </xf>
    <xf numFmtId="0" fontId="107" fillId="61" borderId="0" xfId="0" applyFont="1" applyFill="1" applyAlignment="1">
      <alignment vertical="top"/>
    </xf>
    <xf numFmtId="0" fontId="126" fillId="64" borderId="0" xfId="0" applyFont="1" applyFill="1"/>
    <xf numFmtId="0" fontId="127" fillId="64" borderId="0" xfId="0" applyFont="1" applyFill="1"/>
    <xf numFmtId="0" fontId="128" fillId="64" borderId="0" xfId="0" applyFont="1" applyFill="1"/>
    <xf numFmtId="0" fontId="109" fillId="61" borderId="0" xfId="0" applyFont="1" applyFill="1"/>
    <xf numFmtId="0" fontId="102" fillId="60" borderId="0" xfId="0" applyFont="1" applyFill="1"/>
    <xf numFmtId="0" fontId="120" fillId="64" borderId="0" xfId="0" applyFont="1" applyFill="1" applyAlignment="1">
      <alignment vertical="center"/>
    </xf>
    <xf numFmtId="0" fontId="128" fillId="64" borderId="0" xfId="0" applyFont="1" applyFill="1" applyAlignment="1">
      <alignment vertical="center"/>
    </xf>
    <xf numFmtId="0" fontId="121" fillId="61" borderId="0" xfId="0" applyFont="1" applyFill="1"/>
    <xf numFmtId="0" fontId="120" fillId="61" borderId="0" xfId="0" applyFont="1" applyFill="1" applyAlignment="1">
      <alignment vertical="center"/>
    </xf>
    <xf numFmtId="0" fontId="129" fillId="64" borderId="0" xfId="0" applyFont="1" applyFill="1" applyAlignment="1">
      <alignment horizontal="center"/>
    </xf>
    <xf numFmtId="0" fontId="128" fillId="63" borderId="0" xfId="0" applyFont="1" applyFill="1"/>
    <xf numFmtId="0" fontId="130" fillId="63" borderId="0" xfId="0" applyFont="1" applyFill="1" applyAlignment="1">
      <alignment horizontal="center" vertical="center"/>
    </xf>
    <xf numFmtId="0" fontId="110" fillId="61" borderId="0" xfId="0" applyFont="1" applyFill="1" applyAlignment="1">
      <alignment vertical="top"/>
    </xf>
    <xf numFmtId="1" fontId="110" fillId="61" borderId="0" xfId="0" applyNumberFormat="1" applyFont="1" applyFill="1" applyAlignment="1">
      <alignment vertical="top"/>
    </xf>
    <xf numFmtId="0" fontId="130" fillId="64" borderId="0" xfId="32987" applyFont="1" applyFill="1" applyAlignment="1">
      <alignment vertical="center"/>
    </xf>
    <xf numFmtId="14" fontId="130" fillId="65" borderId="30" xfId="32987" applyNumberFormat="1" applyFont="1" applyFill="1" applyBorder="1"/>
    <xf numFmtId="14" fontId="130" fillId="64" borderId="0" xfId="32987" applyNumberFormat="1" applyFont="1" applyFill="1"/>
    <xf numFmtId="0" fontId="130" fillId="63" borderId="0" xfId="32987" applyFont="1" applyFill="1" applyAlignment="1">
      <alignment vertical="center"/>
    </xf>
    <xf numFmtId="179" fontId="130" fillId="63" borderId="0" xfId="32987" quotePrefix="1" applyNumberFormat="1" applyFont="1" applyFill="1" applyAlignment="1">
      <alignment horizontal="center" vertical="center"/>
    </xf>
    <xf numFmtId="0" fontId="133" fillId="63" borderId="0" xfId="0" applyFont="1" applyFill="1" applyAlignment="1">
      <alignment vertical="center"/>
    </xf>
    <xf numFmtId="178" fontId="130" fillId="63" borderId="0" xfId="0" applyNumberFormat="1" applyFont="1" applyFill="1" applyAlignment="1">
      <alignment horizontal="center" vertical="center"/>
    </xf>
    <xf numFmtId="179" fontId="130" fillId="63" borderId="0" xfId="32987" applyNumberFormat="1" applyFont="1" applyFill="1" applyAlignment="1">
      <alignment horizontal="center" vertical="center"/>
    </xf>
    <xf numFmtId="178" fontId="102" fillId="61" borderId="0" xfId="32987" quotePrefix="1" applyNumberFormat="1" applyFont="1" applyFill="1" applyAlignment="1">
      <alignment horizontal="right"/>
    </xf>
    <xf numFmtId="0" fontId="28" fillId="61" borderId="0" xfId="0" applyFont="1" applyFill="1"/>
    <xf numFmtId="1" fontId="112" fillId="0" borderId="24" xfId="32987" quotePrefix="1" applyNumberFormat="1" applyFont="1" applyBorder="1" applyAlignment="1">
      <alignment horizontal="center" vertical="center"/>
    </xf>
    <xf numFmtId="180" fontId="112" fillId="0" borderId="24" xfId="32987" quotePrefix="1" applyNumberFormat="1" applyFont="1" applyBorder="1" applyAlignment="1">
      <alignment horizontal="center" vertical="center"/>
    </xf>
    <xf numFmtId="0" fontId="130" fillId="63" borderId="26" xfId="32987" applyFont="1" applyFill="1" applyBorder="1" applyAlignment="1">
      <alignment vertical="center"/>
    </xf>
    <xf numFmtId="179" fontId="130" fillId="63" borderId="26" xfId="32987" quotePrefix="1" applyNumberFormat="1" applyFont="1" applyFill="1" applyBorder="1" applyAlignment="1">
      <alignment horizontal="center" vertical="center"/>
    </xf>
    <xf numFmtId="178" fontId="130" fillId="63" borderId="26" xfId="0" applyNumberFormat="1" applyFont="1" applyFill="1" applyBorder="1" applyAlignment="1">
      <alignment horizontal="center" vertical="center"/>
    </xf>
    <xf numFmtId="179" fontId="130" fillId="63" borderId="26" xfId="32987" applyNumberFormat="1" applyFont="1" applyFill="1" applyBorder="1" applyAlignment="1">
      <alignment horizontal="center" vertical="center"/>
    </xf>
    <xf numFmtId="0" fontId="28" fillId="61" borderId="0" xfId="0" applyFont="1" applyFill="1" applyAlignment="1">
      <alignment vertical="center"/>
    </xf>
    <xf numFmtId="179" fontId="112" fillId="66" borderId="24" xfId="32987" quotePrefix="1" applyNumberFormat="1" applyFont="1" applyFill="1" applyBorder="1" applyAlignment="1">
      <alignment horizontal="center" vertical="center"/>
    </xf>
    <xf numFmtId="3" fontId="130" fillId="63" borderId="30" xfId="32987" applyNumberFormat="1" applyFont="1" applyFill="1" applyBorder="1" applyAlignment="1">
      <alignment vertical="center"/>
    </xf>
    <xf numFmtId="3" fontId="131" fillId="64" borderId="30" xfId="32987" applyNumberFormat="1" applyFont="1" applyFill="1" applyBorder="1"/>
    <xf numFmtId="3" fontId="131" fillId="64" borderId="0" xfId="32987" applyNumberFormat="1" applyFont="1" applyFill="1"/>
    <xf numFmtId="0" fontId="130" fillId="63" borderId="0" xfId="0" applyFont="1" applyFill="1" applyAlignment="1">
      <alignment vertical="center"/>
    </xf>
    <xf numFmtId="0" fontId="130" fillId="63" borderId="25" xfId="32987" applyFont="1" applyFill="1" applyBorder="1" applyAlignment="1">
      <alignment vertical="center"/>
    </xf>
    <xf numFmtId="178" fontId="130" fillId="63" borderId="25" xfId="0" applyNumberFormat="1" applyFont="1" applyFill="1" applyBorder="1" applyAlignment="1">
      <alignment horizontal="center" vertical="center"/>
    </xf>
    <xf numFmtId="179" fontId="130" fillId="63" borderId="25" xfId="32987" applyNumberFormat="1" applyFont="1" applyFill="1" applyBorder="1" applyAlignment="1">
      <alignment horizontal="center" vertical="center"/>
    </xf>
    <xf numFmtId="9" fontId="113" fillId="61" borderId="0" xfId="0" quotePrefix="1" applyNumberFormat="1" applyFont="1" applyFill="1"/>
    <xf numFmtId="0" fontId="102" fillId="61" borderId="0" xfId="0" applyFont="1" applyFill="1" applyAlignment="1">
      <alignment vertical="center"/>
    </xf>
    <xf numFmtId="0" fontId="130" fillId="63" borderId="25" xfId="0" applyFont="1" applyFill="1" applyBorder="1" applyAlignment="1">
      <alignment vertical="center"/>
    </xf>
    <xf numFmtId="179" fontId="130" fillId="63" borderId="25" xfId="32987" quotePrefix="1" applyNumberFormat="1" applyFont="1" applyFill="1" applyBorder="1" applyAlignment="1">
      <alignment horizontal="center" vertical="center"/>
    </xf>
    <xf numFmtId="9" fontId="114" fillId="61" borderId="0" xfId="0" quotePrefix="1" applyNumberFormat="1" applyFont="1" applyFill="1" applyAlignment="1">
      <alignment horizontal="right" vertical="center" textRotation="180"/>
    </xf>
    <xf numFmtId="179" fontId="112" fillId="0" borderId="24" xfId="32987" quotePrefix="1" applyNumberFormat="1" applyFont="1" applyBorder="1" applyAlignment="1">
      <alignment horizontal="center" vertical="center"/>
    </xf>
    <xf numFmtId="179" fontId="131" fillId="64" borderId="0" xfId="32987" applyNumberFormat="1" applyFont="1" applyFill="1"/>
    <xf numFmtId="0" fontId="139" fillId="63" borderId="0" xfId="0" applyFont="1" applyFill="1" applyAlignment="1">
      <alignment horizontal="left" vertical="center"/>
    </xf>
    <xf numFmtId="179" fontId="112" fillId="60" borderId="24" xfId="32987" quotePrefix="1" applyNumberFormat="1" applyFont="1" applyFill="1" applyBorder="1" applyAlignment="1">
      <alignment horizontal="center" vertical="center"/>
    </xf>
    <xf numFmtId="0" fontId="97" fillId="61" borderId="0" xfId="0" quotePrefix="1" applyFont="1" applyFill="1"/>
    <xf numFmtId="0" fontId="130" fillId="63" borderId="0" xfId="0" applyFont="1" applyFill="1" applyAlignment="1">
      <alignment vertical="top"/>
    </xf>
    <xf numFmtId="0" fontId="130" fillId="63" borderId="26" xfId="0" applyFont="1" applyFill="1" applyBorder="1" applyAlignment="1">
      <alignment vertical="center"/>
    </xf>
    <xf numFmtId="9" fontId="113" fillId="61" borderId="0" xfId="0" quotePrefix="1" applyNumberFormat="1" applyFont="1" applyFill="1" applyAlignment="1">
      <alignment vertical="top"/>
    </xf>
    <xf numFmtId="0" fontId="115" fillId="61" borderId="0" xfId="0" applyFont="1" applyFill="1"/>
    <xf numFmtId="179" fontId="130" fillId="66" borderId="0" xfId="32987" applyNumberFormat="1" applyFont="1" applyFill="1" applyAlignment="1">
      <alignment horizontal="center" vertical="center"/>
    </xf>
    <xf numFmtId="0" fontId="130" fillId="63" borderId="28" xfId="0" applyFont="1" applyFill="1" applyBorder="1" applyAlignment="1">
      <alignment vertical="center"/>
    </xf>
    <xf numFmtId="178" fontId="130" fillId="63" borderId="28" xfId="0" applyNumberFormat="1" applyFont="1" applyFill="1" applyBorder="1" applyAlignment="1">
      <alignment horizontal="center" vertical="center"/>
    </xf>
    <xf numFmtId="179" fontId="130" fillId="63" borderId="28" xfId="32987" applyNumberFormat="1" applyFont="1" applyFill="1" applyBorder="1" applyAlignment="1">
      <alignment horizontal="center" vertical="center"/>
    </xf>
    <xf numFmtId="179" fontId="130" fillId="66" borderId="25" xfId="32987" applyNumberFormat="1" applyFont="1" applyFill="1" applyBorder="1" applyAlignment="1">
      <alignment horizontal="center" vertical="center"/>
    </xf>
    <xf numFmtId="0" fontId="97" fillId="61" borderId="0" xfId="0" applyFont="1" applyFill="1"/>
    <xf numFmtId="0" fontId="130" fillId="64" borderId="0" xfId="0" applyFont="1" applyFill="1" applyAlignment="1">
      <alignment vertical="center"/>
    </xf>
    <xf numFmtId="179" fontId="132" fillId="65" borderId="30" xfId="32987" applyNumberFormat="1" applyFont="1" applyFill="1" applyBorder="1" applyAlignment="1">
      <alignment vertical="center"/>
    </xf>
    <xf numFmtId="0" fontId="130" fillId="64" borderId="0" xfId="0" applyFont="1" applyFill="1" applyAlignment="1">
      <alignment vertical="top"/>
    </xf>
    <xf numFmtId="0" fontId="126" fillId="63" borderId="0" xfId="0" applyFont="1" applyFill="1"/>
    <xf numFmtId="179" fontId="130" fillId="66" borderId="26" xfId="32987" applyNumberFormat="1" applyFont="1" applyFill="1" applyBorder="1" applyAlignment="1">
      <alignment horizontal="center" vertical="center"/>
    </xf>
    <xf numFmtId="178" fontId="130" fillId="66" borderId="0" xfId="32987" applyNumberFormat="1" applyFont="1" applyFill="1" applyAlignment="1">
      <alignment horizontal="center" vertical="center"/>
    </xf>
    <xf numFmtId="0" fontId="128" fillId="63" borderId="0" xfId="32987" applyFont="1" applyFill="1"/>
    <xf numFmtId="0" fontId="138" fillId="0" borderId="0" xfId="0" applyFont="1" applyAlignment="1">
      <alignment horizontal="left"/>
    </xf>
    <xf numFmtId="178" fontId="102" fillId="61" borderId="0" xfId="0" applyNumberFormat="1" applyFont="1" applyFill="1"/>
    <xf numFmtId="0" fontId="110" fillId="61" borderId="0" xfId="0" applyFont="1" applyFill="1" applyAlignment="1">
      <alignment horizontal="center" vertical="center"/>
    </xf>
    <xf numFmtId="0" fontId="111" fillId="61" borderId="0" xfId="0" applyFont="1" applyFill="1" applyAlignment="1">
      <alignment vertical="center"/>
    </xf>
    <xf numFmtId="0" fontId="104" fillId="61" borderId="0" xfId="32987" applyFont="1" applyFill="1"/>
    <xf numFmtId="178" fontId="104" fillId="61" borderId="0" xfId="0" applyNumberFormat="1" applyFont="1" applyFill="1"/>
    <xf numFmtId="0" fontId="108" fillId="61" borderId="0" xfId="0" applyFont="1" applyFill="1"/>
    <xf numFmtId="0" fontId="135" fillId="61" borderId="0" xfId="0" applyFont="1" applyFill="1" applyAlignment="1">
      <alignment vertical="center"/>
    </xf>
    <xf numFmtId="0" fontId="108" fillId="61" borderId="0" xfId="0" applyFont="1" applyFill="1" applyAlignment="1">
      <alignment vertical="center"/>
    </xf>
    <xf numFmtId="0" fontId="116" fillId="61" borderId="0" xfId="0" applyFont="1" applyFill="1" applyAlignment="1">
      <alignment vertical="center" wrapText="1"/>
    </xf>
    <xf numFmtId="1" fontId="102" fillId="61" borderId="0" xfId="0" applyNumberFormat="1" applyFont="1" applyFill="1" applyAlignment="1">
      <alignment vertical="center"/>
    </xf>
    <xf numFmtId="180" fontId="102" fillId="61" borderId="0" xfId="0" applyNumberFormat="1" applyFont="1" applyFill="1" applyAlignment="1">
      <alignment vertical="center"/>
    </xf>
    <xf numFmtId="0" fontId="102" fillId="60" borderId="0" xfId="0" applyFont="1" applyFill="1" applyAlignment="1">
      <alignment vertical="center"/>
    </xf>
    <xf numFmtId="0" fontId="117" fillId="61" borderId="0" xfId="13043" applyFont="1" applyFill="1" applyAlignment="1">
      <alignment horizontal="left" vertical="center" wrapText="1"/>
    </xf>
    <xf numFmtId="0" fontId="102" fillId="61" borderId="0" xfId="0" applyFont="1" applyFill="1" applyAlignment="1">
      <alignment vertical="top"/>
    </xf>
    <xf numFmtId="0" fontId="116" fillId="61" borderId="0" xfId="13043" applyFont="1" applyFill="1" applyAlignment="1">
      <alignment vertical="center" wrapText="1"/>
    </xf>
    <xf numFmtId="0" fontId="116" fillId="61" borderId="0" xfId="0" applyFont="1" applyFill="1" applyAlignment="1">
      <alignment vertical="top" wrapText="1"/>
    </xf>
    <xf numFmtId="1" fontId="102" fillId="61" borderId="0" xfId="0" applyNumberFormat="1" applyFont="1" applyFill="1" applyAlignment="1">
      <alignment vertical="top"/>
    </xf>
    <xf numFmtId="180" fontId="102" fillId="61" borderId="0" xfId="0" applyNumberFormat="1" applyFont="1" applyFill="1" applyAlignment="1">
      <alignment vertical="top"/>
    </xf>
    <xf numFmtId="0" fontId="102" fillId="60" borderId="0" xfId="0" applyFont="1" applyFill="1" applyAlignment="1">
      <alignment vertical="top"/>
    </xf>
    <xf numFmtId="0" fontId="100" fillId="61" borderId="0" xfId="0" applyFont="1" applyFill="1"/>
    <xf numFmtId="0" fontId="101" fillId="61" borderId="0" xfId="0" applyFont="1" applyFill="1"/>
    <xf numFmtId="1" fontId="100" fillId="61" borderId="0" xfId="0" applyNumberFormat="1" applyFont="1" applyFill="1"/>
    <xf numFmtId="180" fontId="100" fillId="61" borderId="0" xfId="0" applyNumberFormat="1" applyFont="1" applyFill="1"/>
    <xf numFmtId="0" fontId="100" fillId="60" borderId="0" xfId="0" applyFont="1" applyFill="1"/>
    <xf numFmtId="9" fontId="112" fillId="0" borderId="24" xfId="33003" quotePrefix="1" applyFont="1" applyBorder="1" applyAlignment="1" applyProtection="1">
      <alignment horizontal="center" vertical="center"/>
    </xf>
    <xf numFmtId="1" fontId="28" fillId="61" borderId="0" xfId="0" applyNumberFormat="1" applyFont="1" applyFill="1"/>
    <xf numFmtId="178" fontId="97" fillId="61" borderId="0" xfId="0" applyNumberFormat="1" applyFont="1" applyFill="1"/>
    <xf numFmtId="0" fontId="135" fillId="61" borderId="0" xfId="0" applyFont="1" applyFill="1" applyAlignment="1">
      <alignment vertical="top"/>
    </xf>
    <xf numFmtId="0" fontId="117" fillId="61" borderId="0" xfId="13043" applyFont="1" applyFill="1" applyAlignment="1">
      <alignment horizontal="left" vertical="top" wrapText="1"/>
    </xf>
    <xf numFmtId="0" fontId="117" fillId="61" borderId="0" xfId="13043" applyFont="1" applyFill="1" applyAlignment="1">
      <alignment vertical="top" wrapText="1"/>
    </xf>
    <xf numFmtId="0" fontId="117" fillId="61" borderId="0" xfId="0" applyFont="1" applyFill="1" applyAlignment="1">
      <alignment horizontal="left" vertical="top" wrapText="1"/>
    </xf>
    <xf numFmtId="9" fontId="114" fillId="61" borderId="0" xfId="0" quotePrefix="1" applyNumberFormat="1" applyFont="1" applyFill="1" applyAlignment="1">
      <alignment horizontal="right" vertical="center" textRotation="180"/>
    </xf>
    <xf numFmtId="0" fontId="90" fillId="61" borderId="0" xfId="0" applyFont="1" applyFill="1" applyAlignment="1">
      <alignment vertical="top" wrapText="1"/>
    </xf>
    <xf numFmtId="0" fontId="102" fillId="61" borderId="0" xfId="0" applyFont="1" applyFill="1" applyAlignment="1">
      <alignment vertical="top" wrapText="1"/>
    </xf>
    <xf numFmtId="0" fontId="122" fillId="64" borderId="0" xfId="0" applyFont="1" applyFill="1" applyAlignment="1">
      <alignment horizontal="left" vertical="top"/>
    </xf>
    <xf numFmtId="0" fontId="123" fillId="64" borderId="0" xfId="0" applyFont="1" applyFill="1" applyAlignment="1">
      <alignment horizontal="left" vertical="top"/>
    </xf>
    <xf numFmtId="0" fontId="90" fillId="61" borderId="0" xfId="0" applyFont="1" applyFill="1" applyAlignment="1">
      <alignment horizontal="left" vertical="top" wrapText="1"/>
    </xf>
    <xf numFmtId="0" fontId="116" fillId="61" borderId="0" xfId="0" applyFont="1" applyFill="1" applyAlignment="1">
      <alignment horizontal="left" vertical="top" wrapText="1"/>
    </xf>
    <xf numFmtId="0" fontId="21" fillId="0" borderId="0" xfId="0" quotePrefix="1" applyFont="1" applyAlignment="1">
      <alignment vertical="top" wrapText="1"/>
    </xf>
    <xf numFmtId="0" fontId="124" fillId="64" borderId="0" xfId="0" applyFont="1" applyFill="1" applyAlignment="1">
      <alignment horizontal="left" vertical="top" wrapText="1"/>
    </xf>
    <xf numFmtId="0" fontId="117" fillId="61" borderId="0" xfId="13043" applyFont="1" applyFill="1" applyAlignment="1">
      <alignment vertical="center" wrapText="1"/>
    </xf>
    <xf numFmtId="0" fontId="117" fillId="61" borderId="0" xfId="13043" applyFont="1" applyFill="1" applyAlignment="1">
      <alignment horizontal="left" vertical="center" wrapText="1"/>
    </xf>
    <xf numFmtId="0" fontId="116" fillId="61" borderId="0" xfId="13043" applyFont="1" applyFill="1" applyAlignment="1">
      <alignment vertical="center" wrapText="1"/>
    </xf>
    <xf numFmtId="0" fontId="90" fillId="61" borderId="0" xfId="13043" applyFont="1" applyFill="1" applyAlignment="1">
      <alignment horizontal="left" vertical="top" wrapText="1"/>
    </xf>
    <xf numFmtId="0" fontId="116" fillId="61" borderId="0" xfId="13043" applyFont="1" applyFill="1" applyAlignment="1">
      <alignment horizontal="left" vertical="center" wrapText="1"/>
    </xf>
    <xf numFmtId="4" fontId="4" fillId="0" borderId="0" xfId="0" applyNumberFormat="1" applyFont="1"/>
    <xf numFmtId="0" fontId="6" fillId="0" borderId="0" xfId="0" applyFont="1"/>
    <xf numFmtId="0" fontId="136" fillId="62" borderId="31" xfId="0" applyFont="1" applyFill="1" applyBorder="1" applyAlignment="1">
      <alignment horizontal="center" vertical="center" wrapText="1"/>
    </xf>
    <xf numFmtId="0" fontId="136" fillId="62" borderId="34" xfId="0" applyFont="1" applyFill="1" applyBorder="1" applyAlignment="1">
      <alignment horizontal="center" vertical="center" wrapText="1"/>
    </xf>
    <xf numFmtId="4" fontId="136" fillId="62" borderId="32" xfId="0" applyNumberFormat="1" applyFont="1" applyFill="1" applyBorder="1" applyAlignment="1">
      <alignment horizontal="center" wrapText="1"/>
    </xf>
    <xf numFmtId="4" fontId="136" fillId="62" borderId="33" xfId="0" applyNumberFormat="1" applyFont="1" applyFill="1" applyBorder="1" applyAlignment="1">
      <alignment horizontal="center" wrapText="1"/>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8">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2F2F2"/>
      <color rgb="FFD1F2FF"/>
      <color rgb="FFA1D0F9"/>
      <color rgb="FFF6E5DD"/>
      <color rgb="FFF0F4F7"/>
      <color rgb="FFF24E49"/>
      <color rgb="FF1C355E"/>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xdr:row>
      <xdr:rowOff>248444</xdr:rowOff>
    </xdr:from>
    <xdr:to>
      <xdr:col>16384</xdr:col>
      <xdr:colOff>430143</xdr:colOff>
      <xdr:row>10</xdr:row>
      <xdr:rowOff>229394</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537906" y="2296319"/>
          <a:ext cx="827057"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829589</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P52"/>
  <sheetViews>
    <sheetView showGridLines="0" tabSelected="1" zoomScale="54" zoomScaleNormal="115" workbookViewId="0">
      <selection activeCell="D8" sqref="D8"/>
    </sheetView>
  </sheetViews>
  <sheetFormatPr defaultColWidth="0" defaultRowHeight="16.75" zeroHeight="1"/>
  <cols>
    <col min="1" max="1" width="6.53515625" style="120" customWidth="1"/>
    <col min="2" max="2" width="4" style="120" customWidth="1"/>
    <col min="3" max="3" width="56" style="121" customWidth="1"/>
    <col min="4" max="4" width="31.15234375" style="121" customWidth="1"/>
    <col min="5" max="5" width="1.53515625" style="121" customWidth="1"/>
    <col min="6" max="6" width="4.15234375" style="121" customWidth="1"/>
    <col min="7" max="7" width="3.15234375" style="121" customWidth="1"/>
    <col min="8" max="8" width="48.84375" style="121" customWidth="1"/>
    <col min="9" max="9" width="18.4609375" style="121" customWidth="1"/>
    <col min="10" max="10" width="4" style="121" customWidth="1"/>
    <col min="11" max="11" width="41.84375" style="121" customWidth="1"/>
    <col min="12" max="13" width="15.4609375" style="120" customWidth="1"/>
    <col min="14" max="14" width="4.4609375" style="120" customWidth="1"/>
    <col min="15" max="16" width="4.4609375" style="120" hidden="1" customWidth="1"/>
    <col min="17" max="17" width="25.53515625" style="120" hidden="1" customWidth="1"/>
    <col min="18" max="18" width="16.15234375" style="120" hidden="1" customWidth="1"/>
    <col min="19" max="19" width="4.4609375" style="120" hidden="1" customWidth="1"/>
    <col min="20" max="20" width="42.15234375" style="120" hidden="1" customWidth="1"/>
    <col min="21" max="21" width="13.84375" style="122" hidden="1" customWidth="1"/>
    <col min="22" max="22" width="14.84375" style="123" hidden="1" customWidth="1"/>
    <col min="23" max="23" width="16" style="120" hidden="1" customWidth="1"/>
    <col min="24" max="406" width="4.4609375" style="120" hidden="1" customWidth="1"/>
    <col min="407" max="16384" width="4.4609375" style="124" hidden="1"/>
  </cols>
  <sheetData>
    <row r="1" spans="1:406" s="25" customFormat="1" ht="37.5" customHeight="1">
      <c r="B1" s="26"/>
      <c r="C1" s="27" t="s">
        <v>56</v>
      </c>
      <c r="D1" s="28"/>
      <c r="E1" s="28"/>
      <c r="F1" s="28"/>
      <c r="G1" s="28"/>
      <c r="H1" s="28"/>
      <c r="I1" s="28"/>
      <c r="J1" s="28"/>
      <c r="K1" s="28"/>
      <c r="U1" s="126" t="s">
        <v>57</v>
      </c>
      <c r="V1" s="30"/>
    </row>
    <row r="2" spans="1:406" s="25" customFormat="1" ht="37.5" customHeight="1">
      <c r="C2" s="31" t="s">
        <v>62</v>
      </c>
      <c r="D2" s="28"/>
      <c r="E2" s="28"/>
      <c r="F2" s="28"/>
      <c r="G2" s="28"/>
      <c r="H2" s="28"/>
      <c r="I2" s="28"/>
      <c r="J2" s="28"/>
      <c r="K2" s="32" t="s">
        <v>0</v>
      </c>
      <c r="U2" s="126" t="s">
        <v>60</v>
      </c>
      <c r="V2" s="30"/>
    </row>
    <row r="3" spans="1:406" s="25" customFormat="1" ht="19.5" customHeight="1">
      <c r="C3" s="33"/>
      <c r="D3" s="28"/>
      <c r="E3" s="28"/>
      <c r="F3" s="28"/>
      <c r="G3" s="28"/>
      <c r="H3" s="28"/>
      <c r="I3" s="28"/>
      <c r="J3" s="28"/>
      <c r="K3" s="28"/>
      <c r="Q3" s="46" t="s">
        <v>7</v>
      </c>
      <c r="R3" s="56"/>
      <c r="S3" s="56"/>
      <c r="T3" s="57"/>
      <c r="U3" s="126" t="s">
        <v>59</v>
      </c>
      <c r="V3" s="30"/>
    </row>
    <row r="4" spans="1:406" s="38" customFormat="1" ht="13.5" customHeight="1">
      <c r="A4" s="25"/>
      <c r="B4" s="34"/>
      <c r="C4" s="35"/>
      <c r="D4" s="36"/>
      <c r="E4" s="36"/>
      <c r="F4" s="36"/>
      <c r="G4" s="28"/>
      <c r="H4" s="37"/>
      <c r="I4" s="28"/>
      <c r="J4" s="28"/>
      <c r="K4" s="37"/>
      <c r="L4" s="25"/>
      <c r="M4" s="25"/>
      <c r="N4" s="25"/>
      <c r="O4" s="25"/>
      <c r="P4" s="25"/>
      <c r="Q4" s="46"/>
      <c r="R4" s="56"/>
      <c r="S4" s="56"/>
      <c r="T4" s="57"/>
      <c r="U4" s="29"/>
      <c r="V4" s="30"/>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c r="IX4" s="25"/>
      <c r="IY4" s="25"/>
      <c r="IZ4" s="25"/>
      <c r="JA4" s="25"/>
      <c r="JB4" s="25"/>
      <c r="JC4" s="25"/>
      <c r="JD4" s="25"/>
      <c r="JE4" s="25"/>
      <c r="JF4" s="25"/>
      <c r="JG4" s="25"/>
      <c r="JH4" s="25"/>
      <c r="JI4" s="25"/>
      <c r="JJ4" s="25"/>
      <c r="JK4" s="25"/>
      <c r="JL4" s="25"/>
      <c r="JM4" s="25"/>
      <c r="JN4" s="25"/>
      <c r="JO4" s="25"/>
      <c r="JP4" s="25"/>
      <c r="JQ4" s="25"/>
      <c r="JR4" s="25"/>
      <c r="JS4" s="25"/>
      <c r="JT4" s="25"/>
      <c r="JU4" s="25"/>
      <c r="JV4" s="25"/>
      <c r="JW4" s="25"/>
      <c r="JX4" s="25"/>
      <c r="JY4" s="25"/>
      <c r="JZ4" s="25"/>
      <c r="KA4" s="25"/>
      <c r="KB4" s="25"/>
      <c r="KC4" s="25"/>
      <c r="KD4" s="25"/>
      <c r="KE4" s="25"/>
      <c r="KF4" s="25"/>
      <c r="KG4" s="25"/>
      <c r="KH4" s="25"/>
      <c r="KI4" s="25"/>
      <c r="KJ4" s="25"/>
      <c r="KK4" s="25"/>
      <c r="KL4" s="25"/>
      <c r="KM4" s="25"/>
      <c r="KN4" s="25"/>
      <c r="KO4" s="25"/>
      <c r="KP4" s="25"/>
      <c r="KQ4" s="25"/>
      <c r="KR4" s="25"/>
      <c r="KS4" s="25"/>
      <c r="KT4" s="25"/>
      <c r="KU4" s="25"/>
      <c r="KV4" s="25"/>
      <c r="KW4" s="25"/>
      <c r="KX4" s="25"/>
      <c r="KY4" s="25"/>
      <c r="KZ4" s="25"/>
      <c r="LA4" s="25"/>
      <c r="LB4" s="25"/>
      <c r="LC4" s="25"/>
      <c r="LD4" s="25"/>
      <c r="LE4" s="25"/>
      <c r="LF4" s="25"/>
      <c r="LG4" s="25"/>
      <c r="LH4" s="25"/>
      <c r="LI4" s="25"/>
      <c r="LJ4" s="25"/>
      <c r="LK4" s="25"/>
      <c r="LL4" s="25"/>
      <c r="LM4" s="25"/>
      <c r="LN4" s="25"/>
      <c r="LO4" s="25"/>
      <c r="LP4" s="25"/>
      <c r="LQ4" s="25"/>
      <c r="LR4" s="25"/>
      <c r="LS4" s="25"/>
      <c r="LT4" s="25"/>
      <c r="LU4" s="25"/>
      <c r="LV4" s="25"/>
      <c r="LW4" s="25"/>
      <c r="LX4" s="25"/>
      <c r="LY4" s="25"/>
      <c r="LZ4" s="25"/>
      <c r="MA4" s="25"/>
      <c r="MB4" s="25"/>
      <c r="MC4" s="25"/>
      <c r="MD4" s="25"/>
      <c r="ME4" s="25"/>
      <c r="MF4" s="25"/>
      <c r="MG4" s="25"/>
      <c r="MH4" s="25"/>
      <c r="MI4" s="25"/>
      <c r="MJ4" s="25"/>
      <c r="MK4" s="25"/>
      <c r="ML4" s="25"/>
      <c r="MM4" s="25"/>
      <c r="MN4" s="25"/>
      <c r="MO4" s="25"/>
      <c r="MP4" s="25"/>
      <c r="MQ4" s="25"/>
      <c r="MR4" s="25"/>
      <c r="MS4" s="25"/>
      <c r="MT4" s="25"/>
      <c r="MU4" s="25"/>
      <c r="MV4" s="25"/>
      <c r="MW4" s="25"/>
      <c r="MX4" s="25"/>
      <c r="MY4" s="25"/>
      <c r="MZ4" s="25"/>
      <c r="NA4" s="25"/>
      <c r="NB4" s="25"/>
      <c r="NC4" s="25"/>
      <c r="ND4" s="25"/>
      <c r="NE4" s="25"/>
      <c r="NF4" s="25"/>
      <c r="NG4" s="25"/>
      <c r="NH4" s="25"/>
      <c r="NI4" s="25"/>
      <c r="NJ4" s="25"/>
      <c r="NK4" s="25"/>
      <c r="NL4" s="25"/>
      <c r="NM4" s="25"/>
      <c r="NN4" s="25"/>
      <c r="NO4" s="25"/>
      <c r="NP4" s="25"/>
      <c r="NQ4" s="25"/>
      <c r="NR4" s="25"/>
      <c r="NS4" s="25"/>
      <c r="NT4" s="25"/>
      <c r="NU4" s="25"/>
      <c r="NV4" s="25"/>
      <c r="NW4" s="25"/>
      <c r="NX4" s="25"/>
      <c r="NY4" s="25"/>
      <c r="NZ4" s="25"/>
      <c r="OA4" s="25"/>
      <c r="OB4" s="25"/>
      <c r="OC4" s="25"/>
      <c r="OD4" s="25"/>
      <c r="OE4" s="25"/>
      <c r="OF4" s="25"/>
      <c r="OG4" s="25"/>
      <c r="OH4" s="25"/>
      <c r="OI4" s="25"/>
      <c r="OJ4" s="25"/>
      <c r="OK4" s="25"/>
      <c r="OL4" s="25"/>
      <c r="OM4" s="25"/>
      <c r="ON4" s="25"/>
      <c r="OO4" s="25"/>
      <c r="OP4" s="25"/>
    </row>
    <row r="5" spans="1:406" s="38" customFormat="1" ht="30" customHeight="1">
      <c r="A5" s="25"/>
      <c r="B5" s="34"/>
      <c r="C5" s="39" t="s">
        <v>1</v>
      </c>
      <c r="D5" s="40"/>
      <c r="E5" s="36"/>
      <c r="F5" s="36"/>
      <c r="G5" s="41"/>
      <c r="H5" s="42" t="s">
        <v>2</v>
      </c>
      <c r="I5" s="41"/>
      <c r="J5" s="41"/>
      <c r="K5" s="42" t="s">
        <v>3</v>
      </c>
      <c r="L5" s="25"/>
      <c r="M5" s="25"/>
      <c r="N5" s="25"/>
      <c r="O5" s="25"/>
      <c r="P5" s="25"/>
      <c r="Q5" s="64" t="s">
        <v>44</v>
      </c>
      <c r="R5" s="65">
        <v>5000000</v>
      </c>
      <c r="S5" s="56"/>
      <c r="T5" s="57"/>
      <c r="U5" s="29"/>
      <c r="V5" s="30"/>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c r="IW5" s="25"/>
      <c r="IX5" s="25"/>
      <c r="IY5" s="25"/>
      <c r="IZ5" s="25"/>
      <c r="JA5" s="25"/>
      <c r="JB5" s="25"/>
      <c r="JC5" s="25"/>
      <c r="JD5" s="25"/>
      <c r="JE5" s="25"/>
      <c r="JF5" s="25"/>
      <c r="JG5" s="25"/>
      <c r="JH5" s="25"/>
      <c r="JI5" s="25"/>
      <c r="JJ5" s="25"/>
      <c r="JK5" s="25"/>
      <c r="JL5" s="25"/>
      <c r="JM5" s="25"/>
      <c r="JN5" s="25"/>
      <c r="JO5" s="25"/>
      <c r="JP5" s="25"/>
      <c r="JQ5" s="25"/>
      <c r="JR5" s="25"/>
      <c r="JS5" s="25"/>
      <c r="JT5" s="25"/>
      <c r="JU5" s="25"/>
      <c r="JV5" s="25"/>
      <c r="JW5" s="25"/>
      <c r="JX5" s="25"/>
      <c r="JY5" s="25"/>
      <c r="JZ5" s="25"/>
      <c r="KA5" s="25"/>
      <c r="KB5" s="25"/>
      <c r="KC5" s="25"/>
      <c r="KD5" s="25"/>
      <c r="KE5" s="25"/>
      <c r="KF5" s="25"/>
      <c r="KG5" s="25"/>
      <c r="KH5" s="25"/>
      <c r="KI5" s="25"/>
      <c r="KJ5" s="25"/>
      <c r="KK5" s="25"/>
      <c r="KL5" s="25"/>
      <c r="KM5" s="25"/>
      <c r="KN5" s="25"/>
      <c r="KO5" s="25"/>
      <c r="KP5" s="25"/>
      <c r="KQ5" s="25"/>
      <c r="KR5" s="25"/>
      <c r="KS5" s="25"/>
      <c r="KT5" s="25"/>
      <c r="KU5" s="25"/>
      <c r="KV5" s="25"/>
      <c r="KW5" s="25"/>
      <c r="KX5" s="25"/>
      <c r="KY5" s="25"/>
      <c r="KZ5" s="25"/>
      <c r="LA5" s="25"/>
      <c r="LB5" s="25"/>
      <c r="LC5" s="25"/>
      <c r="LD5" s="25"/>
      <c r="LE5" s="25"/>
      <c r="LF5" s="25"/>
      <c r="LG5" s="25"/>
      <c r="LH5" s="25"/>
      <c r="LI5" s="25"/>
      <c r="LJ5" s="25"/>
      <c r="LK5" s="25"/>
      <c r="LL5" s="25"/>
      <c r="LM5" s="25"/>
      <c r="LN5" s="25"/>
      <c r="LO5" s="25"/>
      <c r="LP5" s="25"/>
      <c r="LQ5" s="25"/>
      <c r="LR5" s="25"/>
      <c r="LS5" s="25"/>
      <c r="LT5" s="25"/>
      <c r="LU5" s="25"/>
      <c r="LV5" s="25"/>
      <c r="LW5" s="25"/>
      <c r="LX5" s="25"/>
      <c r="LY5" s="25"/>
      <c r="LZ5" s="25"/>
      <c r="MA5" s="25"/>
      <c r="MB5" s="25"/>
      <c r="MC5" s="25"/>
      <c r="MD5" s="25"/>
      <c r="ME5" s="25"/>
      <c r="MF5" s="25"/>
      <c r="MG5" s="25"/>
      <c r="MH5" s="25"/>
      <c r="MI5" s="25"/>
      <c r="MJ5" s="25"/>
      <c r="MK5" s="25"/>
      <c r="ML5" s="25"/>
      <c r="MM5" s="25"/>
      <c r="MN5" s="25"/>
      <c r="MO5" s="25"/>
      <c r="MP5" s="25"/>
      <c r="MQ5" s="25"/>
      <c r="MR5" s="25"/>
      <c r="MS5" s="25"/>
      <c r="MT5" s="25"/>
      <c r="MU5" s="25"/>
      <c r="MV5" s="25"/>
      <c r="MW5" s="25"/>
      <c r="MX5" s="25"/>
      <c r="MY5" s="25"/>
      <c r="MZ5" s="25"/>
      <c r="NA5" s="25"/>
      <c r="NB5" s="25"/>
      <c r="NC5" s="25"/>
      <c r="ND5" s="25"/>
      <c r="NE5" s="25"/>
      <c r="NF5" s="25"/>
      <c r="NG5" s="25"/>
      <c r="NH5" s="25"/>
      <c r="NI5" s="25"/>
      <c r="NJ5" s="25"/>
      <c r="NK5" s="25"/>
      <c r="NL5" s="25"/>
      <c r="NM5" s="25"/>
      <c r="NN5" s="25"/>
      <c r="NO5" s="25"/>
      <c r="NP5" s="25"/>
      <c r="NQ5" s="25"/>
      <c r="NR5" s="25"/>
      <c r="NS5" s="25"/>
      <c r="NT5" s="25"/>
      <c r="NU5" s="25"/>
      <c r="NV5" s="25"/>
      <c r="NW5" s="25"/>
      <c r="NX5" s="25"/>
      <c r="NY5" s="25"/>
      <c r="NZ5" s="25"/>
      <c r="OA5" s="25"/>
      <c r="OB5" s="25"/>
      <c r="OC5" s="25"/>
      <c r="OD5" s="25"/>
      <c r="OE5" s="25"/>
      <c r="OF5" s="25"/>
      <c r="OG5" s="25"/>
      <c r="OH5" s="25"/>
      <c r="OI5" s="25"/>
      <c r="OJ5" s="25"/>
      <c r="OK5" s="25"/>
      <c r="OL5" s="25"/>
      <c r="OM5" s="25"/>
      <c r="ON5" s="25"/>
      <c r="OO5" s="25"/>
      <c r="OP5" s="25"/>
    </row>
    <row r="6" spans="1:406" s="38" customFormat="1" ht="30" customHeight="1" thickBot="1">
      <c r="A6" s="25"/>
      <c r="B6" s="34"/>
      <c r="C6" s="135" t="s">
        <v>4</v>
      </c>
      <c r="D6" s="136"/>
      <c r="E6" s="43"/>
      <c r="F6" s="43"/>
      <c r="G6" s="44"/>
      <c r="H6" s="44"/>
      <c r="I6" s="44"/>
      <c r="J6" s="44"/>
      <c r="K6" s="44"/>
      <c r="L6" s="45" t="s">
        <v>5</v>
      </c>
      <c r="M6" s="45" t="s">
        <v>6</v>
      </c>
      <c r="N6" s="25"/>
      <c r="O6" s="25"/>
      <c r="P6" s="25"/>
      <c r="Q6" s="74" t="s">
        <v>15</v>
      </c>
      <c r="R6" s="65">
        <v>5000000</v>
      </c>
      <c r="S6" s="73"/>
      <c r="T6" s="57"/>
      <c r="U6" s="47" t="s">
        <v>45</v>
      </c>
      <c r="V6" s="30"/>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c r="IX6" s="25"/>
      <c r="IY6" s="25"/>
      <c r="IZ6" s="25"/>
      <c r="JA6" s="25"/>
      <c r="JB6" s="25"/>
      <c r="JC6" s="25"/>
      <c r="JD6" s="25"/>
      <c r="JE6" s="25"/>
      <c r="JF6" s="25"/>
      <c r="JG6" s="25"/>
      <c r="JH6" s="25"/>
      <c r="JI6" s="25"/>
      <c r="JJ6" s="25"/>
      <c r="JK6" s="25"/>
      <c r="JL6" s="25"/>
      <c r="JM6" s="25"/>
      <c r="JN6" s="25"/>
      <c r="JO6" s="25"/>
      <c r="JP6" s="25"/>
      <c r="JQ6" s="25"/>
      <c r="JR6" s="25"/>
      <c r="JS6" s="25"/>
      <c r="JT6" s="25"/>
      <c r="JU6" s="25"/>
      <c r="JV6" s="25"/>
      <c r="JW6" s="25"/>
      <c r="JX6" s="25"/>
      <c r="JY6" s="25"/>
      <c r="JZ6" s="25"/>
      <c r="KA6" s="25"/>
      <c r="KB6" s="25"/>
      <c r="KC6" s="25"/>
      <c r="KD6" s="25"/>
      <c r="KE6" s="25"/>
      <c r="KF6" s="25"/>
      <c r="KG6" s="25"/>
      <c r="KH6" s="25"/>
      <c r="KI6" s="25"/>
      <c r="KJ6" s="25"/>
      <c r="KK6" s="25"/>
      <c r="KL6" s="25"/>
      <c r="KM6" s="25"/>
      <c r="KN6" s="25"/>
      <c r="KO6" s="25"/>
      <c r="KP6" s="25"/>
      <c r="KQ6" s="25"/>
      <c r="KR6" s="25"/>
      <c r="KS6" s="25"/>
      <c r="KT6" s="25"/>
      <c r="KU6" s="25"/>
      <c r="KV6" s="25"/>
      <c r="KW6" s="25"/>
      <c r="KX6" s="25"/>
      <c r="KY6" s="25"/>
      <c r="KZ6" s="25"/>
      <c r="LA6" s="25"/>
      <c r="LB6" s="25"/>
      <c r="LC6" s="25"/>
      <c r="LD6" s="25"/>
      <c r="LE6" s="25"/>
      <c r="LF6" s="25"/>
      <c r="LG6" s="25"/>
      <c r="LH6" s="25"/>
      <c r="LI6" s="25"/>
      <c r="LJ6" s="25"/>
      <c r="LK6" s="25"/>
      <c r="LL6" s="25"/>
      <c r="LM6" s="25"/>
      <c r="LN6" s="25"/>
      <c r="LO6" s="25"/>
      <c r="LP6" s="25"/>
      <c r="LQ6" s="25"/>
      <c r="LR6" s="25"/>
      <c r="LS6" s="25"/>
      <c r="LT6" s="25"/>
      <c r="LU6" s="25"/>
      <c r="LV6" s="25"/>
      <c r="LW6" s="25"/>
      <c r="LX6" s="25"/>
      <c r="LY6" s="25"/>
      <c r="LZ6" s="25"/>
      <c r="MA6" s="25"/>
      <c r="MB6" s="25"/>
      <c r="MC6" s="25"/>
      <c r="MD6" s="25"/>
      <c r="ME6" s="25"/>
      <c r="MF6" s="25"/>
      <c r="MG6" s="25"/>
      <c r="MH6" s="25"/>
      <c r="MI6" s="25"/>
      <c r="MJ6" s="25"/>
      <c r="MK6" s="25"/>
      <c r="ML6" s="25"/>
      <c r="MM6" s="25"/>
      <c r="MN6" s="25"/>
      <c r="MO6" s="25"/>
      <c r="MP6" s="25"/>
      <c r="MQ6" s="25"/>
      <c r="MR6" s="25"/>
      <c r="MS6" s="25"/>
      <c r="MT6" s="25"/>
      <c r="MU6" s="25"/>
      <c r="MV6" s="25"/>
      <c r="MW6" s="25"/>
      <c r="MX6" s="25"/>
      <c r="MY6" s="25"/>
      <c r="MZ6" s="25"/>
      <c r="NA6" s="25"/>
      <c r="NB6" s="25"/>
      <c r="NC6" s="25"/>
      <c r="ND6" s="25"/>
      <c r="NE6" s="25"/>
      <c r="NF6" s="25"/>
      <c r="NG6" s="25"/>
      <c r="NH6" s="25"/>
      <c r="NI6" s="25"/>
      <c r="NJ6" s="25"/>
      <c r="NK6" s="25"/>
      <c r="NL6" s="25"/>
      <c r="NM6" s="25"/>
      <c r="NN6" s="25"/>
      <c r="NO6" s="25"/>
      <c r="NP6" s="25"/>
      <c r="NQ6" s="25"/>
      <c r="NR6" s="25"/>
      <c r="NS6" s="25"/>
      <c r="NT6" s="25"/>
      <c r="NU6" s="25"/>
      <c r="NV6" s="25"/>
      <c r="NW6" s="25"/>
      <c r="NX6" s="25"/>
      <c r="NY6" s="25"/>
      <c r="NZ6" s="25"/>
      <c r="OA6" s="25"/>
      <c r="OB6" s="25"/>
      <c r="OC6" s="25"/>
      <c r="OD6" s="25"/>
      <c r="OE6" s="25"/>
      <c r="OF6" s="25"/>
      <c r="OG6" s="25"/>
      <c r="OH6" s="25"/>
      <c r="OI6" s="25"/>
      <c r="OJ6" s="25"/>
      <c r="OK6" s="25"/>
      <c r="OL6" s="25"/>
      <c r="OM6" s="25"/>
      <c r="ON6" s="25"/>
      <c r="OO6" s="25"/>
      <c r="OP6" s="25"/>
    </row>
    <row r="7" spans="1:406" s="38" customFormat="1" ht="30" customHeight="1" thickBot="1">
      <c r="A7" s="25"/>
      <c r="B7" s="34"/>
      <c r="C7" s="48" t="s">
        <v>8</v>
      </c>
      <c r="D7" s="18"/>
      <c r="E7" s="49"/>
      <c r="F7" s="50"/>
      <c r="G7" s="44"/>
      <c r="H7" s="51" t="s">
        <v>9</v>
      </c>
      <c r="I7" s="52">
        <f>IF($D$9&gt;(R14-1),0,MIN($D$10*V8,R7))</f>
        <v>0</v>
      </c>
      <c r="J7" s="53"/>
      <c r="K7" s="51" t="s">
        <v>10</v>
      </c>
      <c r="L7" s="54">
        <f>M7/52</f>
        <v>0</v>
      </c>
      <c r="M7" s="55">
        <f>IF($D$9=0,0,(VLOOKUP($D$9,'D&amp;TPD-Rates'!$B$11:$F$65,2)*I7/1000))</f>
        <v>0</v>
      </c>
      <c r="N7" s="56"/>
      <c r="O7" s="56"/>
      <c r="P7" s="56"/>
      <c r="Q7" s="74" t="s">
        <v>19</v>
      </c>
      <c r="R7" s="78">
        <v>5000000</v>
      </c>
      <c r="S7" s="77"/>
      <c r="T7" s="57"/>
      <c r="U7" s="59" t="s">
        <v>14</v>
      </c>
      <c r="V7" s="59" t="s">
        <v>46</v>
      </c>
      <c r="W7" s="59" t="s">
        <v>50</v>
      </c>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c r="IX7" s="25"/>
      <c r="IY7" s="25"/>
      <c r="IZ7" s="25"/>
      <c r="JA7" s="25"/>
      <c r="JB7" s="25"/>
      <c r="JC7" s="25"/>
      <c r="JD7" s="25"/>
      <c r="JE7" s="25"/>
      <c r="JF7" s="25"/>
      <c r="JG7" s="25"/>
      <c r="JH7" s="25"/>
      <c r="JI7" s="25"/>
      <c r="JJ7" s="25"/>
      <c r="JK7" s="25"/>
      <c r="JL7" s="25"/>
      <c r="JM7" s="25"/>
      <c r="JN7" s="25"/>
      <c r="JO7" s="25"/>
      <c r="JP7" s="25"/>
      <c r="JQ7" s="25"/>
      <c r="JR7" s="25"/>
      <c r="JS7" s="25"/>
      <c r="JT7" s="25"/>
      <c r="JU7" s="25"/>
      <c r="JV7" s="25"/>
      <c r="JW7" s="25"/>
      <c r="JX7" s="25"/>
      <c r="JY7" s="25"/>
      <c r="JZ7" s="25"/>
      <c r="KA7" s="25"/>
      <c r="KB7" s="25"/>
      <c r="KC7" s="25"/>
      <c r="KD7" s="25"/>
      <c r="KE7" s="25"/>
      <c r="KF7" s="25"/>
      <c r="KG7" s="25"/>
      <c r="KH7" s="25"/>
      <c r="KI7" s="25"/>
      <c r="KJ7" s="25"/>
      <c r="KK7" s="25"/>
      <c r="KL7" s="25"/>
      <c r="KM7" s="25"/>
      <c r="KN7" s="25"/>
      <c r="KO7" s="25"/>
      <c r="KP7" s="25"/>
      <c r="KQ7" s="25"/>
      <c r="KR7" s="25"/>
      <c r="KS7" s="25"/>
      <c r="KT7" s="25"/>
      <c r="KU7" s="25"/>
      <c r="KV7" s="25"/>
      <c r="KW7" s="25"/>
      <c r="KX7" s="25"/>
      <c r="KY7" s="25"/>
      <c r="KZ7" s="25"/>
      <c r="LA7" s="25"/>
      <c r="LB7" s="25"/>
      <c r="LC7" s="25"/>
      <c r="LD7" s="25"/>
      <c r="LE7" s="25"/>
      <c r="LF7" s="25"/>
      <c r="LG7" s="25"/>
      <c r="LH7" s="25"/>
      <c r="LI7" s="25"/>
      <c r="LJ7" s="25"/>
      <c r="LK7" s="25"/>
      <c r="LL7" s="25"/>
      <c r="LM7" s="25"/>
      <c r="LN7" s="25"/>
      <c r="LO7" s="25"/>
      <c r="LP7" s="25"/>
      <c r="LQ7" s="25"/>
      <c r="LR7" s="25"/>
      <c r="LS7" s="25"/>
      <c r="LT7" s="25"/>
      <c r="LU7" s="25"/>
      <c r="LV7" s="25"/>
      <c r="LW7" s="25"/>
      <c r="LX7" s="25"/>
      <c r="LY7" s="25"/>
      <c r="LZ7" s="25"/>
      <c r="MA7" s="25"/>
      <c r="MB7" s="25"/>
      <c r="MC7" s="25"/>
      <c r="MD7" s="25"/>
      <c r="ME7" s="25"/>
      <c r="MF7" s="25"/>
      <c r="MG7" s="25"/>
      <c r="MH7" s="25"/>
      <c r="MI7" s="25"/>
      <c r="MJ7" s="25"/>
      <c r="MK7" s="25"/>
      <c r="ML7" s="25"/>
      <c r="MM7" s="25"/>
      <c r="MN7" s="25"/>
      <c r="MO7" s="25"/>
      <c r="MP7" s="25"/>
      <c r="MQ7" s="25"/>
      <c r="MR7" s="25"/>
      <c r="MS7" s="25"/>
      <c r="MT7" s="25"/>
      <c r="MU7" s="25"/>
      <c r="MV7" s="25"/>
      <c r="MW7" s="25"/>
      <c r="MX7" s="25"/>
      <c r="MY7" s="25"/>
      <c r="MZ7" s="25"/>
      <c r="NA7" s="25"/>
      <c r="NB7" s="25"/>
      <c r="NC7" s="25"/>
      <c r="ND7" s="25"/>
      <c r="NE7" s="25"/>
      <c r="NF7" s="25"/>
      <c r="NG7" s="25"/>
      <c r="NH7" s="25"/>
      <c r="NI7" s="25"/>
      <c r="NJ7" s="25"/>
      <c r="NK7" s="25"/>
      <c r="NL7" s="25"/>
      <c r="NM7" s="25"/>
      <c r="NN7" s="25"/>
      <c r="NO7" s="25"/>
      <c r="NP7" s="25"/>
      <c r="NQ7" s="25"/>
      <c r="NR7" s="25"/>
      <c r="NS7" s="25"/>
      <c r="NT7" s="25"/>
      <c r="NU7" s="25"/>
      <c r="NV7" s="25"/>
      <c r="NW7" s="25"/>
      <c r="NX7" s="25"/>
      <c r="NY7" s="25"/>
      <c r="NZ7" s="25"/>
      <c r="OA7" s="25"/>
      <c r="OB7" s="25"/>
      <c r="OC7" s="25"/>
      <c r="OD7" s="25"/>
      <c r="OE7" s="25"/>
      <c r="OF7" s="25"/>
      <c r="OG7" s="25"/>
      <c r="OH7" s="25"/>
      <c r="OI7" s="25"/>
      <c r="OJ7" s="25"/>
      <c r="OK7" s="25"/>
      <c r="OL7" s="25"/>
      <c r="OM7" s="25"/>
      <c r="ON7" s="25"/>
      <c r="OO7" s="25"/>
      <c r="OP7" s="25"/>
    </row>
    <row r="8" spans="1:406" s="38" customFormat="1" ht="30" customHeight="1" thickBot="1">
      <c r="A8" s="25"/>
      <c r="B8" s="34"/>
      <c r="C8" s="48" t="s">
        <v>11</v>
      </c>
      <c r="D8" s="18"/>
      <c r="E8" s="49"/>
      <c r="F8" s="50"/>
      <c r="G8" s="44"/>
      <c r="H8" s="60" t="s">
        <v>12</v>
      </c>
      <c r="I8" s="61">
        <f>IF(D11="Less than 15", 0, IF($D$9&gt;(R15-1),0,MIN($D$10*IF(D9&lt;55, V8, VLOOKUP(D9,U9:V18, 2, FALSE)),R7)))</f>
        <v>0</v>
      </c>
      <c r="J8" s="53"/>
      <c r="K8" s="60" t="s">
        <v>13</v>
      </c>
      <c r="L8" s="62">
        <f>M8/52</f>
        <v>0</v>
      </c>
      <c r="M8" s="63">
        <f>IF($D$9=0,0,(VLOOKUP($D$9,'D&amp;TPD-Rates'!$B$11:$F$65,4)*I8/1000))</f>
        <v>0</v>
      </c>
      <c r="N8" s="56"/>
      <c r="O8" s="56"/>
      <c r="P8" s="56"/>
      <c r="Q8" s="74" t="s">
        <v>23</v>
      </c>
      <c r="R8" s="81">
        <f>ROUND(MIN(R5,IF($D$9&gt;(R14-1),0,(V8*$D$10)))-I7,0)</f>
        <v>0</v>
      </c>
      <c r="S8" s="77"/>
      <c r="T8" s="82" t="str">
        <f>IF(R8&gt;0,CONCATENATE(" You may be eligible to apply for extra Standard Death cover of $",R8,T10,".")," ")</f>
        <v xml:space="preserve"> </v>
      </c>
      <c r="U8" s="58" t="s">
        <v>55</v>
      </c>
      <c r="V8" s="59">
        <v>5</v>
      </c>
      <c r="W8" s="125">
        <v>0.1</v>
      </c>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row>
    <row r="9" spans="1:406" s="38" customFormat="1" ht="30" customHeight="1" thickBot="1">
      <c r="A9" s="25"/>
      <c r="B9" s="34"/>
      <c r="C9" s="48" t="s">
        <v>14</v>
      </c>
      <c r="D9" s="66">
        <f>ROUNDDOWN(SUM(D7-D8)/365.24,0)</f>
        <v>0</v>
      </c>
      <c r="E9" s="67"/>
      <c r="F9" s="68"/>
      <c r="G9" s="44"/>
      <c r="H9" s="139" t="str">
        <f>IF(OR(I7&gt;1250000,I8&gt;1250000),"Your calculated Standard cover will be subject to the Automatic Acceptance Limit (AAL) of $1,250,000. Should you wish to apply for Standard cover above the AAL, please complete the 'Personal health summary' form, available on your employer microsite.","")</f>
        <v/>
      </c>
      <c r="I9" s="139"/>
      <c r="J9" s="53"/>
      <c r="K9" s="70" t="s">
        <v>18</v>
      </c>
      <c r="L9" s="71">
        <f>M9/52</f>
        <v>0</v>
      </c>
      <c r="M9" s="72">
        <f>M8+M7</f>
        <v>0</v>
      </c>
      <c r="N9" s="73"/>
      <c r="O9" s="73"/>
      <c r="P9" s="73"/>
      <c r="Q9" s="74" t="s">
        <v>25</v>
      </c>
      <c r="R9" s="78">
        <f>ROUND(MIN(IF($D$9&gt;(R15-1),0,(IF(D9&lt;55, 5, VLOOKUP(D9,U9:V18, 2, FALSE))*$D$10)),R6),0)</f>
        <v>0</v>
      </c>
      <c r="S9" s="85"/>
      <c r="T9" s="86"/>
      <c r="U9" s="58">
        <v>55</v>
      </c>
      <c r="V9" s="59">
        <f>$V$8-($V$8*$W$8*(U9-54))</f>
        <v>4.5</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row>
    <row r="10" spans="1:406" s="38" customFormat="1" ht="30" customHeight="1" thickBot="1">
      <c r="A10" s="25"/>
      <c r="B10" s="34"/>
      <c r="C10" s="48" t="s">
        <v>21</v>
      </c>
      <c r="D10" s="19"/>
      <c r="E10" s="49"/>
      <c r="F10" s="68"/>
      <c r="G10" s="44"/>
      <c r="H10" s="139"/>
      <c r="I10" s="139"/>
      <c r="J10" s="53"/>
      <c r="K10" s="25"/>
      <c r="L10" s="25"/>
      <c r="M10" s="25"/>
      <c r="N10" s="132"/>
      <c r="O10" s="77"/>
      <c r="P10" s="77"/>
      <c r="Q10" s="74" t="s">
        <v>28</v>
      </c>
      <c r="R10" s="81">
        <f>ROUND(R9-I8,0)</f>
        <v>0</v>
      </c>
      <c r="S10" s="25"/>
      <c r="T10" s="82" t="str">
        <f>IF(R10&gt;0,CONCATENATE(" and extra Standard TPD cover of $",R10)," ")</f>
        <v xml:space="preserve"> </v>
      </c>
      <c r="U10" s="58">
        <v>56</v>
      </c>
      <c r="V10" s="59">
        <f t="shared" ref="V10:V18" si="0">$V$8-($V$8*$W$8*(U10-54))</f>
        <v>4</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row>
    <row r="11" spans="1:406" s="38" customFormat="1" ht="36.450000000000003" customHeight="1" thickBot="1">
      <c r="A11" s="25"/>
      <c r="B11" s="34"/>
      <c r="C11" s="48" t="s">
        <v>58</v>
      </c>
      <c r="D11" s="19" t="s">
        <v>60</v>
      </c>
      <c r="E11" s="49"/>
      <c r="F11" s="79"/>
      <c r="G11" s="44"/>
      <c r="H11" s="69" t="s">
        <v>17</v>
      </c>
      <c r="I11" s="52">
        <f>IF(D9&gt;(R16-1),0,D15)</f>
        <v>0</v>
      </c>
      <c r="J11" s="80"/>
      <c r="K11" s="69" t="s">
        <v>24</v>
      </c>
      <c r="L11" s="54">
        <f>M11/52</f>
        <v>0</v>
      </c>
      <c r="M11" s="55">
        <f>IF($D$9=0,0,(VLOOKUP($D$9,'D&amp;TPD-Rates'!$B$11:$F$65,2))*I11/1000)</f>
        <v>0</v>
      </c>
      <c r="N11" s="132"/>
      <c r="O11" s="77"/>
      <c r="P11" s="77"/>
      <c r="Q11" s="74"/>
      <c r="R11" s="78"/>
      <c r="S11" s="28"/>
      <c r="T11" s="92"/>
      <c r="U11" s="58">
        <v>57</v>
      </c>
      <c r="V11" s="59">
        <f t="shared" si="0"/>
        <v>3.5</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row>
    <row r="12" spans="1:406" s="38" customFormat="1" ht="33" customHeight="1" thickBot="1">
      <c r="A12" s="25"/>
      <c r="B12" s="34"/>
      <c r="C12" s="140" t="str">
        <f>IF(D11="Less than 15", "*Eligibile Permanent or Fixed Term employees working less than 15 hours per week will receive Standard Death cover only, and may apply for Additional Death &amp; TPD cover, applications are subject to acceptance by the insurer.", "")</f>
        <v/>
      </c>
      <c r="D12" s="140"/>
      <c r="E12" s="36"/>
      <c r="F12" s="34"/>
      <c r="G12" s="83"/>
      <c r="H12" s="75" t="s">
        <v>22</v>
      </c>
      <c r="I12" s="76">
        <f>IF(D9&gt;(R17-1),0,D16)</f>
        <v>0</v>
      </c>
      <c r="J12" s="44"/>
      <c r="K12" s="84" t="s">
        <v>27</v>
      </c>
      <c r="L12" s="62">
        <f>M12/52</f>
        <v>0</v>
      </c>
      <c r="M12" s="63">
        <f>IF($D$9=0,0,(VLOOKUP($D$9,'D&amp;TPD-Rates'!$B$11:$F$65,4))*I12/1000)</f>
        <v>0</v>
      </c>
      <c r="N12" s="85"/>
      <c r="O12" s="85"/>
      <c r="P12" s="85"/>
      <c r="Q12" s="74"/>
      <c r="R12" s="81"/>
      <c r="S12" s="25"/>
      <c r="T12" s="82"/>
      <c r="U12" s="58">
        <v>58</v>
      </c>
      <c r="V12" s="59">
        <f t="shared" si="0"/>
        <v>3</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row>
    <row r="13" spans="1:406" s="38" customFormat="1" ht="30" customHeight="1" thickBot="1">
      <c r="A13" s="25"/>
      <c r="B13" s="34"/>
      <c r="C13" s="140"/>
      <c r="D13" s="140"/>
      <c r="E13" s="68"/>
      <c r="F13" s="34"/>
      <c r="G13" s="44"/>
      <c r="H13" s="51" t="s">
        <v>26</v>
      </c>
      <c r="I13" s="87">
        <f>I7+I11</f>
        <v>0</v>
      </c>
      <c r="J13" s="44"/>
      <c r="K13" s="88" t="s">
        <v>30</v>
      </c>
      <c r="L13" s="89">
        <f>M13/52</f>
        <v>0</v>
      </c>
      <c r="M13" s="90">
        <f>M12+M11</f>
        <v>0</v>
      </c>
      <c r="N13" s="25"/>
      <c r="O13" s="25"/>
      <c r="P13" s="25"/>
      <c r="Q13" s="25"/>
      <c r="R13" s="25"/>
      <c r="S13" s="25"/>
      <c r="T13" s="28" t="str">
        <f>IF(OR(R7&gt;0,R12&gt;0),"Evidence of good health may be required. Your employer will continue to pay for the accepted Standard cover over the AAL, enter these amount into Additional cover to calculate the total premiums."," ")</f>
        <v>Evidence of good health may be required. Your employer will continue to pay for the accepted Standard cover over the AAL, enter these amount into Additional cover to calculate the total premiums.</v>
      </c>
      <c r="U13" s="58">
        <v>59</v>
      </c>
      <c r="V13" s="59">
        <f t="shared" si="0"/>
        <v>2.5</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row>
    <row r="14" spans="1:406" s="38" customFormat="1" ht="30" customHeight="1" thickBot="1">
      <c r="A14" s="25"/>
      <c r="B14" s="34"/>
      <c r="C14" s="140" t="s">
        <v>48</v>
      </c>
      <c r="D14" s="140"/>
      <c r="E14" s="36"/>
      <c r="F14" s="68"/>
      <c r="G14" s="44"/>
      <c r="H14" s="70" t="s">
        <v>29</v>
      </c>
      <c r="I14" s="91">
        <f>I8+I12</f>
        <v>0</v>
      </c>
      <c r="J14" s="53"/>
      <c r="K14" s="25"/>
      <c r="L14" s="25"/>
      <c r="M14" s="25"/>
      <c r="N14" s="28"/>
      <c r="O14" s="28"/>
      <c r="P14" s="28"/>
      <c r="Q14" s="59" t="s">
        <v>51</v>
      </c>
      <c r="R14" s="58">
        <v>64</v>
      </c>
      <c r="S14" s="25"/>
      <c r="T14" s="25"/>
      <c r="U14" s="58">
        <v>60</v>
      </c>
      <c r="V14" s="59">
        <f t="shared" si="0"/>
        <v>2</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row>
    <row r="15" spans="1:406" s="38" customFormat="1" ht="30" customHeight="1" thickBot="1">
      <c r="A15" s="25"/>
      <c r="B15" s="34"/>
      <c r="C15" s="93" t="s">
        <v>17</v>
      </c>
      <c r="D15" s="20"/>
      <c r="E15" s="94"/>
      <c r="F15" s="95"/>
      <c r="G15" s="83"/>
      <c r="H15" s="96"/>
      <c r="I15" s="96"/>
      <c r="J15" s="96"/>
      <c r="K15" s="60" t="s">
        <v>32</v>
      </c>
      <c r="L15" s="62">
        <f>M15/52</f>
        <v>0</v>
      </c>
      <c r="M15" s="97">
        <f>M7+M11</f>
        <v>0</v>
      </c>
      <c r="N15" s="25"/>
      <c r="O15" s="25"/>
      <c r="P15" s="25"/>
      <c r="Q15" s="59" t="s">
        <v>52</v>
      </c>
      <c r="R15" s="58">
        <v>65</v>
      </c>
      <c r="S15" s="25"/>
      <c r="T15" s="25"/>
      <c r="U15" s="58">
        <v>61</v>
      </c>
      <c r="V15" s="59">
        <f t="shared" si="0"/>
        <v>1.5</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row>
    <row r="16" spans="1:406" s="38" customFormat="1" ht="30" customHeight="1" thickBot="1">
      <c r="A16" s="25"/>
      <c r="B16" s="34"/>
      <c r="C16" s="93" t="s">
        <v>22</v>
      </c>
      <c r="D16" s="20"/>
      <c r="E16" s="94"/>
      <c r="F16" s="95"/>
      <c r="G16" s="83"/>
      <c r="H16" s="51" t="s">
        <v>47</v>
      </c>
      <c r="I16" s="98">
        <f>L17</f>
        <v>0</v>
      </c>
      <c r="J16" s="99"/>
      <c r="K16" s="51" t="s">
        <v>33</v>
      </c>
      <c r="L16" s="54">
        <f>M16/52</f>
        <v>0</v>
      </c>
      <c r="M16" s="87">
        <f>M8+M12</f>
        <v>0</v>
      </c>
      <c r="N16" s="25"/>
      <c r="O16" s="25"/>
      <c r="P16" s="25"/>
      <c r="Q16" s="59" t="s">
        <v>53</v>
      </c>
      <c r="R16" s="58">
        <v>65</v>
      </c>
      <c r="S16" s="25"/>
      <c r="T16" s="25"/>
      <c r="U16" s="58">
        <v>62</v>
      </c>
      <c r="V16" s="59">
        <f t="shared" si="0"/>
        <v>1</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row>
    <row r="17" spans="1:406" s="38" customFormat="1" ht="30" customHeight="1" thickBot="1">
      <c r="A17" s="25"/>
      <c r="B17" s="95"/>
      <c r="C17" s="68"/>
      <c r="D17" s="68"/>
      <c r="E17" s="68"/>
      <c r="F17" s="34"/>
      <c r="G17" s="96"/>
      <c r="H17" s="70" t="s">
        <v>31</v>
      </c>
      <c r="I17" s="91">
        <f>M17</f>
        <v>0</v>
      </c>
      <c r="J17" s="99"/>
      <c r="K17" s="70" t="s">
        <v>49</v>
      </c>
      <c r="L17" s="71">
        <f>M17/52</f>
        <v>0</v>
      </c>
      <c r="M17" s="91">
        <f>M15+M16</f>
        <v>0</v>
      </c>
      <c r="N17" s="25"/>
      <c r="O17" s="25"/>
      <c r="P17" s="25"/>
      <c r="Q17" s="59" t="s">
        <v>54</v>
      </c>
      <c r="R17" s="58">
        <v>65</v>
      </c>
      <c r="S17" s="25"/>
      <c r="T17" s="25"/>
      <c r="U17" s="58">
        <v>63</v>
      </c>
      <c r="V17" s="59">
        <f t="shared" si="0"/>
        <v>0.5</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c r="IX17" s="25"/>
      <c r="IY17" s="25"/>
      <c r="IZ17" s="25"/>
      <c r="JA17" s="25"/>
      <c r="JB17" s="25"/>
      <c r="JC17" s="25"/>
      <c r="JD17" s="25"/>
      <c r="JE17" s="25"/>
      <c r="JF17" s="25"/>
      <c r="JG17" s="25"/>
      <c r="JH17" s="25"/>
      <c r="JI17" s="25"/>
      <c r="JJ17" s="25"/>
      <c r="JK17" s="25"/>
      <c r="JL17" s="25"/>
      <c r="JM17" s="25"/>
      <c r="JN17" s="25"/>
      <c r="JO17" s="25"/>
      <c r="JP17" s="25"/>
      <c r="JQ17" s="25"/>
      <c r="JR17" s="25"/>
      <c r="JS17" s="25"/>
      <c r="JT17" s="25"/>
      <c r="JU17" s="25"/>
      <c r="JV17" s="25"/>
      <c r="JW17" s="25"/>
      <c r="JX17" s="25"/>
      <c r="JY17" s="25"/>
      <c r="JZ17" s="25"/>
      <c r="KA17" s="25"/>
      <c r="KB17" s="25"/>
      <c r="KC17" s="25"/>
      <c r="KD17" s="25"/>
      <c r="KE17" s="25"/>
      <c r="KF17" s="25"/>
      <c r="KG17" s="25"/>
      <c r="KH17" s="25"/>
      <c r="KI17" s="25"/>
      <c r="KJ17" s="25"/>
      <c r="KK17" s="25"/>
      <c r="KL17" s="25"/>
      <c r="KM17" s="25"/>
      <c r="KN17" s="25"/>
      <c r="KO17" s="25"/>
      <c r="KP17" s="25"/>
      <c r="KQ17" s="25"/>
      <c r="KR17" s="25"/>
      <c r="KS17" s="25"/>
      <c r="KT17" s="25"/>
      <c r="KU17" s="25"/>
      <c r="KV17" s="25"/>
      <c r="KW17" s="25"/>
      <c r="KX17" s="25"/>
      <c r="KY17" s="25"/>
      <c r="KZ17" s="25"/>
      <c r="LA17" s="25"/>
      <c r="LB17" s="25"/>
      <c r="LC17" s="25"/>
      <c r="LD17" s="25"/>
      <c r="LE17" s="25"/>
      <c r="LF17" s="25"/>
      <c r="LG17" s="25"/>
      <c r="LH17" s="25"/>
      <c r="LI17" s="25"/>
      <c r="LJ17" s="25"/>
      <c r="LK17" s="25"/>
      <c r="LL17" s="25"/>
      <c r="LM17" s="25"/>
      <c r="LN17" s="25"/>
      <c r="LO17" s="25"/>
      <c r="LP17" s="25"/>
      <c r="LQ17" s="25"/>
      <c r="LR17" s="25"/>
      <c r="LS17" s="25"/>
      <c r="LT17" s="25"/>
      <c r="LU17" s="25"/>
      <c r="LV17" s="25"/>
      <c r="LW17" s="25"/>
      <c r="LX17" s="25"/>
      <c r="LY17" s="25"/>
      <c r="LZ17" s="25"/>
      <c r="MA17" s="25"/>
      <c r="MB17" s="25"/>
      <c r="MC17" s="25"/>
      <c r="MD17" s="25"/>
      <c r="ME17" s="25"/>
      <c r="MF17" s="25"/>
      <c r="MG17" s="25"/>
      <c r="MH17" s="25"/>
      <c r="MI17" s="25"/>
      <c r="MJ17" s="25"/>
      <c r="MK17" s="25"/>
      <c r="ML17" s="25"/>
      <c r="MM17" s="25"/>
      <c r="MN17" s="25"/>
      <c r="MO17" s="25"/>
      <c r="MP17" s="25"/>
      <c r="MQ17" s="25"/>
      <c r="MR17" s="25"/>
      <c r="MS17" s="25"/>
      <c r="MT17" s="25"/>
      <c r="MU17" s="25"/>
      <c r="MV17" s="25"/>
      <c r="MW17" s="25"/>
      <c r="MX17" s="25"/>
      <c r="MY17" s="25"/>
      <c r="MZ17" s="25"/>
      <c r="NA17" s="25"/>
      <c r="NB17" s="25"/>
      <c r="NC17" s="25"/>
      <c r="ND17" s="25"/>
      <c r="NE17" s="25"/>
      <c r="NF17" s="25"/>
      <c r="NG17" s="25"/>
      <c r="NH17" s="25"/>
      <c r="NI17" s="25"/>
      <c r="NJ17" s="25"/>
      <c r="NK17" s="25"/>
      <c r="NL17" s="25"/>
      <c r="NM17" s="25"/>
      <c r="NN17" s="25"/>
      <c r="NO17" s="25"/>
      <c r="NP17" s="25"/>
      <c r="NQ17" s="25"/>
      <c r="NR17" s="25"/>
      <c r="NS17" s="25"/>
      <c r="NT17" s="25"/>
      <c r="NU17" s="25"/>
      <c r="NV17" s="25"/>
      <c r="NW17" s="25"/>
      <c r="NX17" s="25"/>
      <c r="NY17" s="25"/>
      <c r="NZ17" s="25"/>
      <c r="OA17" s="25"/>
      <c r="OB17" s="25"/>
      <c r="OC17" s="25"/>
      <c r="OD17" s="25"/>
      <c r="OE17" s="25"/>
      <c r="OF17" s="25"/>
      <c r="OG17" s="25"/>
      <c r="OH17" s="25"/>
      <c r="OI17" s="25"/>
      <c r="OJ17" s="25"/>
      <c r="OK17" s="25"/>
      <c r="OL17" s="25"/>
      <c r="OM17" s="25"/>
      <c r="ON17" s="25"/>
      <c r="OO17" s="25"/>
      <c r="OP17" s="25"/>
    </row>
    <row r="18" spans="1:406" s="38" customFormat="1" ht="30" customHeight="1">
      <c r="A18" s="25"/>
      <c r="B18" s="34"/>
      <c r="C18" s="68"/>
      <c r="D18" s="68"/>
      <c r="E18" s="68"/>
      <c r="F18" s="34"/>
      <c r="G18" s="53"/>
      <c r="H18" s="44"/>
      <c r="I18" s="44"/>
      <c r="J18" s="99"/>
      <c r="K18" s="25"/>
      <c r="L18" s="25"/>
      <c r="M18" s="25"/>
      <c r="N18" s="101"/>
      <c r="O18" s="101"/>
      <c r="P18" s="101"/>
      <c r="Q18" s="25"/>
      <c r="R18" s="25"/>
      <c r="S18" s="25"/>
      <c r="T18" s="100"/>
      <c r="U18" s="58">
        <v>64</v>
      </c>
      <c r="V18" s="59">
        <f t="shared" si="0"/>
        <v>0</v>
      </c>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c r="MS18" s="25"/>
      <c r="MT18" s="25"/>
      <c r="MU18" s="25"/>
      <c r="MV18" s="25"/>
      <c r="MW18" s="25"/>
      <c r="MX18" s="25"/>
      <c r="MY18" s="25"/>
      <c r="MZ18" s="25"/>
      <c r="NA18" s="25"/>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row>
    <row r="19" spans="1:406" s="38" customFormat="1" ht="39.450000000000003" customHeight="1">
      <c r="A19" s="25"/>
      <c r="B19" s="25"/>
      <c r="C19" s="28"/>
      <c r="D19" s="28"/>
      <c r="E19" s="28"/>
      <c r="F19" s="28"/>
      <c r="G19" s="96"/>
      <c r="H19" s="137" t="s">
        <v>67</v>
      </c>
      <c r="I19" s="138"/>
      <c r="J19" s="99"/>
      <c r="K19" s="105"/>
      <c r="L19" s="105"/>
      <c r="M19" s="25"/>
      <c r="N19" s="103"/>
      <c r="O19" s="103"/>
      <c r="P19" s="103"/>
      <c r="Q19" s="25"/>
      <c r="R19" s="102" t="s">
        <v>19</v>
      </c>
      <c r="S19" s="101"/>
      <c r="T19" s="25"/>
      <c r="U19" s="29"/>
      <c r="V19" s="30"/>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25"/>
      <c r="MG19" s="25"/>
      <c r="MH19" s="25"/>
      <c r="MI19" s="25"/>
      <c r="MJ19" s="25"/>
      <c r="MK19" s="25"/>
      <c r="ML19" s="25"/>
      <c r="MM19" s="2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row>
    <row r="20" spans="1:406" s="25" customFormat="1" ht="23.25" customHeight="1">
      <c r="C20" s="28"/>
      <c r="D20" s="28"/>
      <c r="E20" s="28"/>
      <c r="F20" s="28"/>
      <c r="G20" s="96"/>
      <c r="H20" s="133" t="s">
        <v>43</v>
      </c>
      <c r="I20" s="134"/>
      <c r="J20" s="96"/>
      <c r="M20" s="96"/>
      <c r="N20" s="103"/>
      <c r="O20" s="103"/>
      <c r="P20" s="103"/>
      <c r="Q20" s="74" t="s">
        <v>34</v>
      </c>
      <c r="R20" s="65">
        <v>1250000</v>
      </c>
      <c r="S20" s="103"/>
      <c r="U20" s="29"/>
      <c r="V20" s="30"/>
    </row>
    <row r="21" spans="1:406" s="38" customFormat="1" ht="14.15">
      <c r="A21" s="25"/>
      <c r="B21" s="25"/>
      <c r="C21" s="106"/>
      <c r="D21" s="106"/>
      <c r="E21" s="105"/>
      <c r="F21" s="105"/>
      <c r="G21" s="105"/>
      <c r="H21" s="25"/>
      <c r="I21" s="25"/>
      <c r="J21" s="105"/>
      <c r="K21" s="105"/>
      <c r="L21" s="105"/>
      <c r="M21" s="105"/>
      <c r="N21" s="105"/>
      <c r="O21" s="105"/>
      <c r="P21" s="105"/>
      <c r="Q21" s="105"/>
      <c r="R21" s="105"/>
      <c r="S21" s="105"/>
      <c r="T21" s="25"/>
      <c r="U21" s="29"/>
      <c r="V21" s="30"/>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row>
    <row r="22" spans="1:406" s="38" customFormat="1" ht="14.15">
      <c r="A22" s="25"/>
      <c r="B22" s="25"/>
      <c r="C22" s="107" t="s">
        <v>63</v>
      </c>
      <c r="D22" s="106"/>
      <c r="E22" s="106"/>
      <c r="F22" s="106"/>
      <c r="G22" s="104"/>
      <c r="H22" s="104"/>
      <c r="I22" s="104"/>
      <c r="J22" s="104"/>
      <c r="K22" s="105"/>
      <c r="L22" s="105"/>
      <c r="M22" s="105"/>
      <c r="N22" s="105"/>
      <c r="O22" s="105"/>
      <c r="P22" s="105"/>
      <c r="Q22" s="127" t="s">
        <v>65</v>
      </c>
      <c r="R22" s="105" t="s">
        <v>66</v>
      </c>
      <c r="S22" s="105"/>
      <c r="T22" s="25"/>
      <c r="U22" s="29"/>
      <c r="V22" s="30"/>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row>
    <row r="23" spans="1:406" s="112" customFormat="1" ht="141" customHeight="1">
      <c r="A23" s="74"/>
      <c r="B23" s="25"/>
      <c r="C23" s="131" t="s">
        <v>64</v>
      </c>
      <c r="D23" s="131"/>
      <c r="E23" s="131"/>
      <c r="F23" s="131"/>
      <c r="G23" s="131"/>
      <c r="H23" s="131"/>
      <c r="I23" s="131"/>
      <c r="J23" s="108"/>
      <c r="K23" s="108"/>
      <c r="L23" s="108"/>
      <c r="M23" s="109"/>
      <c r="N23" s="74"/>
      <c r="O23" s="74"/>
      <c r="P23" s="74"/>
      <c r="Q23" s="105"/>
      <c r="R23" s="105"/>
      <c r="S23" s="105"/>
      <c r="T23" s="25"/>
      <c r="U23" s="110"/>
      <c r="V23" s="111"/>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74"/>
      <c r="IX23" s="74"/>
      <c r="IY23" s="74"/>
      <c r="IZ23" s="74"/>
      <c r="JA23" s="74"/>
      <c r="JB23" s="74"/>
      <c r="JC23" s="74"/>
      <c r="JD23" s="74"/>
      <c r="JE23" s="74"/>
      <c r="JF23" s="74"/>
      <c r="JG23" s="74"/>
      <c r="JH23" s="74"/>
      <c r="JI23" s="74"/>
      <c r="JJ23" s="74"/>
      <c r="JK23" s="74"/>
      <c r="JL23" s="74"/>
      <c r="JM23" s="74"/>
      <c r="JN23" s="74"/>
      <c r="JO23" s="74"/>
      <c r="JP23" s="74"/>
      <c r="JQ23" s="74"/>
      <c r="JR23" s="74"/>
      <c r="JS23" s="74"/>
      <c r="JT23" s="74"/>
      <c r="JU23" s="74"/>
      <c r="JV23" s="74"/>
      <c r="JW23" s="74"/>
      <c r="JX23" s="74"/>
      <c r="JY23" s="74"/>
      <c r="JZ23" s="74"/>
      <c r="KA23" s="74"/>
      <c r="KB23" s="74"/>
      <c r="KC23" s="74"/>
      <c r="KD23" s="74"/>
      <c r="KE23" s="74"/>
      <c r="KF23" s="74"/>
      <c r="KG23" s="74"/>
      <c r="KH23" s="74"/>
      <c r="KI23" s="74"/>
      <c r="KJ23" s="74"/>
      <c r="KK23" s="74"/>
      <c r="KL23" s="74"/>
      <c r="KM23" s="74"/>
      <c r="KN23" s="74"/>
      <c r="KO23" s="74"/>
      <c r="KP23" s="74"/>
      <c r="KQ23" s="74"/>
      <c r="KR23" s="74"/>
      <c r="KS23" s="74"/>
      <c r="KT23" s="74"/>
      <c r="KU23" s="74"/>
      <c r="KV23" s="74"/>
      <c r="KW23" s="74"/>
      <c r="KX23" s="74"/>
      <c r="KY23" s="74"/>
      <c r="KZ23" s="74"/>
      <c r="LA23" s="74"/>
      <c r="LB23" s="74"/>
      <c r="LC23" s="74"/>
      <c r="LD23" s="74"/>
      <c r="LE23" s="74"/>
      <c r="LF23" s="74"/>
      <c r="LG23" s="74"/>
      <c r="LH23" s="74"/>
      <c r="LI23" s="74"/>
      <c r="LJ23" s="74"/>
      <c r="LK23" s="74"/>
      <c r="LL23" s="74"/>
      <c r="LM23" s="74"/>
      <c r="LN23" s="74"/>
      <c r="LO23" s="74"/>
      <c r="LP23" s="74"/>
      <c r="LQ23" s="74"/>
      <c r="LR23" s="74"/>
      <c r="LS23" s="74"/>
      <c r="LT23" s="74"/>
      <c r="LU23" s="74"/>
      <c r="LV23" s="74"/>
      <c r="LW23" s="74"/>
      <c r="LX23" s="74"/>
      <c r="LY23" s="74"/>
      <c r="LZ23" s="74"/>
      <c r="MA23" s="74"/>
      <c r="MB23" s="74"/>
      <c r="MC23" s="74"/>
      <c r="MD23" s="74"/>
      <c r="ME23" s="74"/>
      <c r="MF23" s="74"/>
      <c r="MG23" s="74"/>
      <c r="MH23" s="74"/>
      <c r="MI23" s="74"/>
      <c r="MJ23" s="74"/>
      <c r="MK23" s="74"/>
      <c r="ML23" s="74"/>
      <c r="MM23" s="74"/>
      <c r="MN23" s="74"/>
      <c r="MO23" s="74"/>
      <c r="MP23" s="74"/>
      <c r="MQ23" s="74"/>
      <c r="MR23" s="74"/>
      <c r="MS23" s="74"/>
      <c r="MT23" s="74"/>
      <c r="MU23" s="74"/>
      <c r="MV23" s="74"/>
      <c r="MW23" s="74"/>
      <c r="MX23" s="74"/>
      <c r="MY23" s="74"/>
      <c r="MZ23" s="74"/>
      <c r="NA23" s="74"/>
      <c r="NB23" s="74"/>
      <c r="NC23" s="74"/>
      <c r="ND23" s="74"/>
      <c r="NE23" s="74"/>
      <c r="NF23" s="74"/>
      <c r="NG23" s="74"/>
      <c r="NH23" s="74"/>
      <c r="NI23" s="74"/>
      <c r="NJ23" s="74"/>
      <c r="NK23" s="74"/>
      <c r="NL23" s="74"/>
      <c r="NM23" s="74"/>
      <c r="NN23" s="74"/>
      <c r="NO23" s="74"/>
      <c r="NP23" s="74"/>
      <c r="NQ23" s="74"/>
      <c r="NR23" s="74"/>
      <c r="NS23" s="74"/>
      <c r="NT23" s="74"/>
      <c r="NU23" s="74"/>
      <c r="NV23" s="74"/>
      <c r="NW23" s="74"/>
      <c r="NX23" s="74"/>
      <c r="NY23" s="74"/>
      <c r="NZ23" s="74"/>
      <c r="OA23" s="74"/>
      <c r="OB23" s="74"/>
      <c r="OC23" s="74"/>
      <c r="OD23" s="74"/>
      <c r="OE23" s="74"/>
      <c r="OF23" s="74"/>
      <c r="OG23" s="74"/>
      <c r="OH23" s="74"/>
      <c r="OI23" s="74"/>
      <c r="OJ23" s="74"/>
      <c r="OK23" s="74"/>
      <c r="OL23" s="74"/>
      <c r="OM23" s="74"/>
      <c r="ON23" s="74"/>
      <c r="OO23" s="74"/>
      <c r="OP23" s="74"/>
    </row>
    <row r="24" spans="1:406" s="119" customFormat="1" ht="19.3" customHeight="1">
      <c r="A24" s="114"/>
      <c r="B24" s="114"/>
      <c r="C24" s="128" t="s">
        <v>35</v>
      </c>
      <c r="D24" s="129"/>
      <c r="E24" s="129"/>
      <c r="F24" s="129"/>
      <c r="G24" s="129"/>
      <c r="H24" s="129"/>
      <c r="I24" s="129"/>
      <c r="J24" s="129"/>
      <c r="K24" s="130"/>
      <c r="L24" s="130"/>
      <c r="M24" s="116"/>
      <c r="N24" s="114"/>
      <c r="O24" s="114"/>
      <c r="P24" s="114"/>
      <c r="Q24" s="114"/>
      <c r="R24" s="114"/>
      <c r="S24" s="114"/>
      <c r="T24" s="114"/>
      <c r="U24" s="117"/>
      <c r="V24" s="118"/>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4"/>
      <c r="IP24" s="114"/>
      <c r="IQ24" s="114"/>
      <c r="IR24" s="114"/>
      <c r="IS24" s="114"/>
      <c r="IT24" s="114"/>
      <c r="IU24" s="114"/>
      <c r="IV24" s="114"/>
      <c r="IW24" s="114"/>
      <c r="IX24" s="114"/>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4"/>
      <c r="NJ24" s="114"/>
      <c r="NK24" s="114"/>
      <c r="NL24" s="114"/>
      <c r="NM24" s="114"/>
      <c r="NN24" s="114"/>
      <c r="NO24" s="114"/>
      <c r="NP24" s="114"/>
      <c r="NQ24" s="114"/>
      <c r="NR24" s="114"/>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row>
    <row r="25" spans="1:406" s="119" customFormat="1" ht="20.25" customHeight="1">
      <c r="A25" s="114"/>
      <c r="B25" s="74"/>
      <c r="C25" s="144" t="s">
        <v>61</v>
      </c>
      <c r="D25" s="144"/>
      <c r="E25" s="144"/>
      <c r="F25" s="144"/>
      <c r="G25" s="144"/>
      <c r="H25" s="144"/>
      <c r="I25" s="144"/>
      <c r="J25" s="144"/>
      <c r="K25" s="115"/>
      <c r="L25" s="115"/>
      <c r="M25" s="116"/>
      <c r="N25" s="114"/>
      <c r="O25" s="114"/>
      <c r="P25" s="114"/>
      <c r="Q25" s="74"/>
      <c r="R25" s="74"/>
      <c r="S25" s="74"/>
      <c r="T25" s="74"/>
      <c r="U25" s="117"/>
      <c r="V25" s="118"/>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4"/>
      <c r="IP25" s="114"/>
      <c r="IQ25" s="114"/>
      <c r="IR25" s="114"/>
      <c r="IS25" s="114"/>
      <c r="IT25" s="114"/>
      <c r="IU25" s="114"/>
      <c r="IV25" s="114"/>
      <c r="IW25" s="114"/>
      <c r="IX25" s="114"/>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4"/>
      <c r="NJ25" s="114"/>
      <c r="NK25" s="114"/>
      <c r="NL25" s="114"/>
      <c r="NM25" s="114"/>
      <c r="NN25" s="114"/>
      <c r="NO25" s="114"/>
      <c r="NP25" s="114"/>
      <c r="NQ25" s="114"/>
      <c r="NR25" s="114"/>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row>
    <row r="26" spans="1:406" s="119" customFormat="1" ht="38.5" customHeight="1">
      <c r="A26" s="114"/>
      <c r="B26" s="74"/>
      <c r="C26" s="143" t="s">
        <v>36</v>
      </c>
      <c r="D26" s="143"/>
      <c r="E26" s="143"/>
      <c r="F26" s="143"/>
      <c r="G26" s="143"/>
      <c r="H26" s="143"/>
      <c r="I26" s="143"/>
      <c r="J26" s="143"/>
      <c r="K26" s="115"/>
      <c r="L26" s="115"/>
      <c r="M26" s="116"/>
      <c r="N26" s="114"/>
      <c r="O26" s="114"/>
      <c r="P26" s="114"/>
      <c r="Q26" s="114"/>
      <c r="R26" s="114"/>
      <c r="S26" s="114"/>
      <c r="T26" s="114"/>
      <c r="U26" s="117"/>
      <c r="V26" s="118"/>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114"/>
      <c r="DW26" s="114"/>
      <c r="DX26" s="114"/>
      <c r="DY26" s="114"/>
      <c r="DZ26" s="114"/>
      <c r="EA26" s="114"/>
      <c r="EB26" s="114"/>
      <c r="EC26" s="114"/>
      <c r="ED26" s="114"/>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4"/>
      <c r="IP26" s="114"/>
      <c r="IQ26" s="114"/>
      <c r="IR26" s="114"/>
      <c r="IS26" s="114"/>
      <c r="IT26" s="114"/>
      <c r="IU26" s="114"/>
      <c r="IV26" s="114"/>
      <c r="IW26" s="114"/>
      <c r="IX26" s="114"/>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4"/>
      <c r="NJ26" s="114"/>
      <c r="NK26" s="114"/>
      <c r="NL26" s="114"/>
      <c r="NM26" s="114"/>
      <c r="NN26" s="114"/>
      <c r="NO26" s="114"/>
      <c r="NP26" s="114"/>
      <c r="NQ26" s="114"/>
      <c r="NR26" s="114"/>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row>
    <row r="27" spans="1:406" s="119" customFormat="1" ht="47.5" customHeight="1">
      <c r="A27" s="114"/>
      <c r="B27" s="114"/>
      <c r="C27" s="143" t="s">
        <v>37</v>
      </c>
      <c r="D27" s="143"/>
      <c r="E27" s="143"/>
      <c r="F27" s="143"/>
      <c r="G27" s="143"/>
      <c r="H27" s="143"/>
      <c r="I27" s="143"/>
      <c r="J27" s="143"/>
      <c r="K27" s="115"/>
      <c r="L27" s="115"/>
      <c r="M27" s="116"/>
      <c r="N27" s="114"/>
      <c r="O27" s="114"/>
      <c r="P27" s="114"/>
      <c r="Q27" s="114"/>
      <c r="R27" s="114"/>
      <c r="S27" s="114"/>
      <c r="T27" s="114"/>
      <c r="U27" s="117"/>
      <c r="V27" s="118"/>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4"/>
      <c r="DV27" s="114"/>
      <c r="DW27" s="114"/>
      <c r="DX27" s="114"/>
      <c r="DY27" s="114"/>
      <c r="DZ27" s="114"/>
      <c r="EA27" s="114"/>
      <c r="EB27" s="114"/>
      <c r="EC27" s="114"/>
      <c r="ED27" s="114"/>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4"/>
      <c r="IP27" s="114"/>
      <c r="IQ27" s="114"/>
      <c r="IR27" s="114"/>
      <c r="IS27" s="114"/>
      <c r="IT27" s="114"/>
      <c r="IU27" s="114"/>
      <c r="IV27" s="114"/>
      <c r="IW27" s="114"/>
      <c r="IX27" s="114"/>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4"/>
      <c r="NJ27" s="114"/>
      <c r="NK27" s="114"/>
      <c r="NL27" s="114"/>
      <c r="NM27" s="114"/>
      <c r="NN27" s="114"/>
      <c r="NO27" s="114"/>
      <c r="NP27" s="114"/>
      <c r="NQ27" s="114"/>
      <c r="NR27" s="114"/>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row>
    <row r="28" spans="1:406" s="119" customFormat="1" ht="18" customHeight="1">
      <c r="A28" s="114"/>
      <c r="B28" s="114"/>
      <c r="C28" s="145" t="s">
        <v>38</v>
      </c>
      <c r="D28" s="145"/>
      <c r="E28" s="145"/>
      <c r="F28" s="145"/>
      <c r="G28" s="145"/>
      <c r="H28" s="145"/>
      <c r="I28" s="145"/>
      <c r="J28" s="145"/>
      <c r="K28" s="145"/>
      <c r="L28" s="145"/>
      <c r="M28" s="114"/>
      <c r="N28" s="114"/>
      <c r="O28" s="114"/>
      <c r="P28" s="114"/>
      <c r="Q28" s="114"/>
      <c r="R28" s="114"/>
      <c r="S28" s="114"/>
      <c r="T28" s="114"/>
      <c r="U28" s="117"/>
      <c r="V28" s="118"/>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4"/>
      <c r="IP28" s="114"/>
      <c r="IQ28" s="114"/>
      <c r="IR28" s="114"/>
      <c r="IS28" s="114"/>
      <c r="IT28" s="114"/>
      <c r="IU28" s="114"/>
      <c r="IV28" s="114"/>
      <c r="IW28" s="114"/>
      <c r="IX28" s="114"/>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4"/>
      <c r="NJ28" s="114"/>
      <c r="NK28" s="114"/>
      <c r="NL28" s="114"/>
      <c r="NM28" s="114"/>
      <c r="NN28" s="114"/>
      <c r="NO28" s="114"/>
      <c r="NP28" s="114"/>
      <c r="NQ28" s="114"/>
      <c r="NR28" s="114"/>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row>
    <row r="29" spans="1:406" s="38" customFormat="1" ht="14.5" customHeight="1">
      <c r="A29" s="25"/>
      <c r="B29" s="114"/>
      <c r="C29" s="116"/>
      <c r="D29" s="113"/>
      <c r="E29" s="113"/>
      <c r="F29" s="113"/>
      <c r="G29" s="113"/>
      <c r="H29" s="113"/>
      <c r="I29" s="113"/>
      <c r="J29" s="113"/>
      <c r="K29" s="28"/>
      <c r="L29" s="25"/>
      <c r="M29" s="25"/>
      <c r="N29" s="25"/>
      <c r="O29" s="25"/>
      <c r="P29" s="25"/>
      <c r="Q29" s="114"/>
      <c r="R29" s="114"/>
      <c r="S29" s="114"/>
      <c r="T29" s="114"/>
      <c r="U29" s="29"/>
      <c r="V29" s="30"/>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c r="NW29" s="25"/>
      <c r="NX29" s="25"/>
      <c r="NY29" s="25"/>
      <c r="NZ29" s="25"/>
      <c r="OA29" s="25"/>
      <c r="OB29" s="25"/>
      <c r="OC29" s="25"/>
      <c r="OD29" s="25"/>
      <c r="OE29" s="25"/>
      <c r="OF29" s="25"/>
      <c r="OG29" s="25"/>
      <c r="OH29" s="25"/>
      <c r="OI29" s="25"/>
      <c r="OJ29" s="25"/>
      <c r="OK29" s="25"/>
      <c r="OL29" s="25"/>
      <c r="OM29" s="25"/>
      <c r="ON29" s="25"/>
      <c r="OO29" s="25"/>
      <c r="OP29" s="25"/>
    </row>
    <row r="30" spans="1:406" s="38" customFormat="1" ht="45" hidden="1" customHeight="1">
      <c r="A30" s="25"/>
      <c r="B30" s="114"/>
      <c r="C30" s="141"/>
      <c r="D30" s="141"/>
      <c r="E30" s="141"/>
      <c r="F30" s="141"/>
      <c r="G30" s="141"/>
      <c r="H30" s="141"/>
      <c r="I30" s="141"/>
      <c r="J30" s="141"/>
      <c r="K30" s="28"/>
      <c r="L30" s="25"/>
      <c r="M30" s="25"/>
      <c r="N30" s="25"/>
      <c r="O30" s="25"/>
      <c r="P30" s="25"/>
      <c r="Q30" s="25"/>
      <c r="R30" s="25"/>
      <c r="S30" s="25"/>
      <c r="T30" s="25"/>
      <c r="U30" s="29"/>
      <c r="V30" s="30"/>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c r="IX30" s="25"/>
      <c r="IY30" s="25"/>
      <c r="IZ30" s="25"/>
      <c r="JA30" s="25"/>
      <c r="JB30" s="25"/>
      <c r="JC30" s="25"/>
      <c r="JD30" s="25"/>
      <c r="JE30" s="25"/>
      <c r="JF30" s="25"/>
      <c r="JG30" s="25"/>
      <c r="JH30" s="25"/>
      <c r="JI30" s="25"/>
      <c r="JJ30" s="25"/>
      <c r="JK30" s="25"/>
      <c r="JL30" s="25"/>
      <c r="JM30" s="25"/>
      <c r="JN30" s="25"/>
      <c r="JO30" s="25"/>
      <c r="JP30" s="25"/>
      <c r="JQ30" s="25"/>
      <c r="JR30" s="25"/>
      <c r="JS30" s="25"/>
      <c r="JT30" s="25"/>
      <c r="JU30" s="25"/>
      <c r="JV30" s="25"/>
      <c r="JW30" s="25"/>
      <c r="JX30" s="25"/>
      <c r="JY30" s="25"/>
      <c r="JZ30" s="25"/>
      <c r="KA30" s="25"/>
      <c r="KB30" s="25"/>
      <c r="KC30" s="25"/>
      <c r="KD30" s="25"/>
      <c r="KE30" s="25"/>
      <c r="KF30" s="25"/>
      <c r="KG30" s="25"/>
      <c r="KH30" s="25"/>
      <c r="KI30" s="25"/>
      <c r="KJ30" s="25"/>
      <c r="KK30" s="25"/>
      <c r="KL30" s="25"/>
      <c r="KM30" s="25"/>
      <c r="KN30" s="25"/>
      <c r="KO30" s="25"/>
      <c r="KP30" s="25"/>
      <c r="KQ30" s="25"/>
      <c r="KR30" s="25"/>
      <c r="KS30" s="25"/>
      <c r="KT30" s="25"/>
      <c r="KU30" s="25"/>
      <c r="KV30" s="25"/>
      <c r="KW30" s="25"/>
      <c r="KX30" s="25"/>
      <c r="KY30" s="25"/>
      <c r="KZ30" s="25"/>
      <c r="LA30" s="25"/>
      <c r="LB30" s="25"/>
      <c r="LC30" s="25"/>
      <c r="LD30" s="25"/>
      <c r="LE30" s="25"/>
      <c r="LF30" s="25"/>
      <c r="LG30" s="25"/>
      <c r="LH30" s="25"/>
      <c r="LI30" s="25"/>
      <c r="LJ30" s="25"/>
      <c r="LK30" s="25"/>
      <c r="LL30" s="25"/>
      <c r="LM30" s="25"/>
      <c r="LN30" s="25"/>
      <c r="LO30" s="25"/>
      <c r="LP30" s="25"/>
      <c r="LQ30" s="25"/>
      <c r="LR30" s="25"/>
      <c r="LS30" s="25"/>
      <c r="LT30" s="25"/>
      <c r="LU30" s="25"/>
      <c r="LV30" s="25"/>
      <c r="LW30" s="25"/>
      <c r="LX30" s="25"/>
      <c r="LY30" s="25"/>
      <c r="LZ30" s="25"/>
      <c r="MA30" s="25"/>
      <c r="MB30" s="25"/>
      <c r="MC30" s="25"/>
      <c r="MD30" s="25"/>
      <c r="ME30" s="25"/>
      <c r="MF30" s="25"/>
      <c r="MG30" s="25"/>
      <c r="MH30" s="25"/>
      <c r="MI30" s="25"/>
      <c r="MJ30" s="25"/>
      <c r="MK30" s="25"/>
      <c r="ML30" s="25"/>
      <c r="MM30" s="25"/>
      <c r="MN30" s="25"/>
      <c r="MO30" s="25"/>
      <c r="MP30" s="25"/>
      <c r="MQ30" s="25"/>
      <c r="MR30" s="25"/>
      <c r="MS30" s="25"/>
      <c r="MT30" s="25"/>
      <c r="MU30" s="25"/>
      <c r="MV30" s="25"/>
      <c r="MW30" s="25"/>
      <c r="MX30" s="25"/>
      <c r="MY30" s="25"/>
      <c r="MZ30" s="25"/>
      <c r="NA30" s="25"/>
      <c r="NB30" s="25"/>
      <c r="NC30" s="25"/>
      <c r="ND30" s="25"/>
      <c r="NE30" s="25"/>
      <c r="NF30" s="25"/>
      <c r="NG30" s="25"/>
      <c r="NH30" s="25"/>
      <c r="NI30" s="25"/>
      <c r="NJ30" s="25"/>
      <c r="NK30" s="25"/>
      <c r="NL30" s="25"/>
      <c r="NM30" s="25"/>
      <c r="NN30" s="25"/>
      <c r="NO30" s="25"/>
      <c r="NP30" s="25"/>
      <c r="NQ30" s="25"/>
      <c r="NR30" s="25"/>
      <c r="NS30" s="25"/>
      <c r="NT30" s="25"/>
      <c r="NU30" s="25"/>
      <c r="NV30" s="25"/>
      <c r="NW30" s="25"/>
      <c r="NX30" s="25"/>
      <c r="NY30" s="25"/>
      <c r="NZ30" s="25"/>
      <c r="OA30" s="25"/>
      <c r="OB30" s="25"/>
      <c r="OC30" s="25"/>
      <c r="OD30" s="25"/>
      <c r="OE30" s="25"/>
      <c r="OF30" s="25"/>
      <c r="OG30" s="25"/>
      <c r="OH30" s="25"/>
      <c r="OI30" s="25"/>
      <c r="OJ30" s="25"/>
      <c r="OK30" s="25"/>
      <c r="OL30" s="25"/>
      <c r="OM30" s="25"/>
      <c r="ON30" s="25"/>
      <c r="OO30" s="25"/>
      <c r="OP30" s="25"/>
    </row>
    <row r="31" spans="1:406" s="38" customFormat="1" ht="14.5" hidden="1" customHeight="1">
      <c r="A31" s="25"/>
      <c r="B31" s="25"/>
      <c r="C31" s="141"/>
      <c r="D31" s="141"/>
      <c r="E31" s="141"/>
      <c r="F31" s="141"/>
      <c r="G31" s="141"/>
      <c r="H31" s="141"/>
      <c r="I31" s="141"/>
      <c r="J31" s="141"/>
      <c r="K31" s="28"/>
      <c r="L31" s="25"/>
      <c r="M31" s="25"/>
      <c r="N31" s="25"/>
      <c r="O31" s="25"/>
      <c r="P31" s="25"/>
      <c r="Q31" s="25"/>
      <c r="R31" s="25"/>
      <c r="S31" s="25"/>
      <c r="T31" s="25"/>
      <c r="U31" s="29"/>
      <c r="V31" s="30"/>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c r="IX31" s="25"/>
      <c r="IY31" s="25"/>
      <c r="IZ31" s="25"/>
      <c r="JA31" s="25"/>
      <c r="JB31" s="25"/>
      <c r="JC31" s="25"/>
      <c r="JD31" s="25"/>
      <c r="JE31" s="25"/>
      <c r="JF31" s="25"/>
      <c r="JG31" s="25"/>
      <c r="JH31" s="25"/>
      <c r="JI31" s="25"/>
      <c r="JJ31" s="25"/>
      <c r="JK31" s="25"/>
      <c r="JL31" s="25"/>
      <c r="JM31" s="25"/>
      <c r="JN31" s="25"/>
      <c r="JO31" s="25"/>
      <c r="JP31" s="25"/>
      <c r="JQ31" s="25"/>
      <c r="JR31" s="25"/>
      <c r="JS31" s="25"/>
      <c r="JT31" s="25"/>
      <c r="JU31" s="25"/>
      <c r="JV31" s="25"/>
      <c r="JW31" s="25"/>
      <c r="JX31" s="25"/>
      <c r="JY31" s="25"/>
      <c r="JZ31" s="25"/>
      <c r="KA31" s="25"/>
      <c r="KB31" s="25"/>
      <c r="KC31" s="25"/>
      <c r="KD31" s="25"/>
      <c r="KE31" s="25"/>
      <c r="KF31" s="25"/>
      <c r="KG31" s="25"/>
      <c r="KH31" s="25"/>
      <c r="KI31" s="25"/>
      <c r="KJ31" s="25"/>
      <c r="KK31" s="25"/>
      <c r="KL31" s="25"/>
      <c r="KM31" s="25"/>
      <c r="KN31" s="25"/>
      <c r="KO31" s="25"/>
      <c r="KP31" s="25"/>
      <c r="KQ31" s="25"/>
      <c r="KR31" s="25"/>
      <c r="KS31" s="25"/>
      <c r="KT31" s="25"/>
      <c r="KU31" s="25"/>
      <c r="KV31" s="25"/>
      <c r="KW31" s="25"/>
      <c r="KX31" s="25"/>
      <c r="KY31" s="25"/>
      <c r="KZ31" s="25"/>
      <c r="LA31" s="25"/>
      <c r="LB31" s="25"/>
      <c r="LC31" s="25"/>
      <c r="LD31" s="25"/>
      <c r="LE31" s="25"/>
      <c r="LF31" s="25"/>
      <c r="LG31" s="25"/>
      <c r="LH31" s="25"/>
      <c r="LI31" s="25"/>
      <c r="LJ31" s="25"/>
      <c r="LK31" s="25"/>
      <c r="LL31" s="25"/>
      <c r="LM31" s="25"/>
      <c r="LN31" s="25"/>
      <c r="LO31" s="25"/>
      <c r="LP31" s="25"/>
      <c r="LQ31" s="25"/>
      <c r="LR31" s="25"/>
      <c r="LS31" s="25"/>
      <c r="LT31" s="25"/>
      <c r="LU31" s="25"/>
      <c r="LV31" s="25"/>
      <c r="LW31" s="25"/>
      <c r="LX31" s="25"/>
      <c r="LY31" s="25"/>
      <c r="LZ31" s="25"/>
      <c r="MA31" s="25"/>
      <c r="MB31" s="25"/>
      <c r="MC31" s="25"/>
      <c r="MD31" s="25"/>
      <c r="ME31" s="25"/>
      <c r="MF31" s="25"/>
      <c r="MG31" s="25"/>
      <c r="MH31" s="25"/>
      <c r="MI31" s="25"/>
      <c r="MJ31" s="25"/>
      <c r="MK31" s="25"/>
      <c r="ML31" s="25"/>
      <c r="MM31" s="25"/>
      <c r="MN31" s="25"/>
      <c r="MO31" s="25"/>
      <c r="MP31" s="25"/>
      <c r="MQ31" s="25"/>
      <c r="MR31" s="25"/>
      <c r="MS31" s="25"/>
      <c r="MT31" s="25"/>
      <c r="MU31" s="25"/>
      <c r="MV31" s="25"/>
      <c r="MW31" s="25"/>
      <c r="MX31" s="25"/>
      <c r="MY31" s="25"/>
      <c r="MZ31" s="25"/>
      <c r="NA31" s="25"/>
      <c r="NB31" s="25"/>
      <c r="NC31" s="25"/>
      <c r="ND31" s="25"/>
      <c r="NE31" s="25"/>
      <c r="NF31" s="25"/>
      <c r="NG31" s="25"/>
      <c r="NH31" s="25"/>
      <c r="NI31" s="25"/>
      <c r="NJ31" s="25"/>
      <c r="NK31" s="25"/>
      <c r="NL31" s="25"/>
      <c r="NM31" s="25"/>
      <c r="NN31" s="25"/>
      <c r="NO31" s="25"/>
      <c r="NP31" s="25"/>
      <c r="NQ31" s="25"/>
      <c r="NR31" s="25"/>
      <c r="NS31" s="25"/>
      <c r="NT31" s="25"/>
      <c r="NU31" s="25"/>
      <c r="NV31" s="25"/>
      <c r="NW31" s="25"/>
      <c r="NX31" s="25"/>
      <c r="NY31" s="25"/>
      <c r="NZ31" s="25"/>
      <c r="OA31" s="25"/>
      <c r="OB31" s="25"/>
      <c r="OC31" s="25"/>
      <c r="OD31" s="25"/>
      <c r="OE31" s="25"/>
      <c r="OF31" s="25"/>
      <c r="OG31" s="25"/>
      <c r="OH31" s="25"/>
      <c r="OI31" s="25"/>
      <c r="OJ31" s="25"/>
      <c r="OK31" s="25"/>
      <c r="OL31" s="25"/>
      <c r="OM31" s="25"/>
      <c r="ON31" s="25"/>
      <c r="OO31" s="25"/>
      <c r="OP31" s="25"/>
    </row>
    <row r="32" spans="1:406" s="38" customFormat="1" ht="14.25" hidden="1" customHeight="1">
      <c r="A32" s="25"/>
      <c r="B32" s="25"/>
      <c r="C32" s="142"/>
      <c r="D32" s="142"/>
      <c r="E32" s="142"/>
      <c r="F32" s="142"/>
      <c r="G32" s="142"/>
      <c r="H32" s="142"/>
      <c r="I32" s="142"/>
      <c r="J32" s="142"/>
      <c r="K32" s="28"/>
      <c r="L32" s="25"/>
      <c r="M32" s="25"/>
      <c r="N32" s="25"/>
      <c r="O32" s="25"/>
      <c r="P32" s="25"/>
      <c r="Q32" s="25"/>
      <c r="R32" s="25"/>
      <c r="S32" s="25"/>
      <c r="T32" s="25"/>
      <c r="U32" s="29"/>
      <c r="V32" s="30"/>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c r="JN32" s="25"/>
      <c r="JO32" s="25"/>
      <c r="JP32" s="25"/>
      <c r="JQ32" s="25"/>
      <c r="JR32" s="25"/>
      <c r="JS32" s="25"/>
      <c r="JT32" s="25"/>
      <c r="JU32" s="25"/>
      <c r="JV32" s="25"/>
      <c r="JW32" s="25"/>
      <c r="JX32" s="25"/>
      <c r="JY32" s="25"/>
      <c r="JZ32" s="25"/>
      <c r="KA32" s="25"/>
      <c r="KB32" s="25"/>
      <c r="KC32" s="25"/>
      <c r="KD32" s="25"/>
      <c r="KE32" s="25"/>
      <c r="KF32" s="25"/>
      <c r="KG32" s="25"/>
      <c r="KH32" s="25"/>
      <c r="KI32" s="25"/>
      <c r="KJ32" s="25"/>
      <c r="KK32" s="25"/>
      <c r="KL32" s="25"/>
      <c r="KM32" s="25"/>
      <c r="KN32" s="25"/>
      <c r="KO32" s="25"/>
      <c r="KP32" s="25"/>
      <c r="KQ32" s="25"/>
      <c r="KR32" s="25"/>
      <c r="KS32" s="25"/>
      <c r="KT32" s="25"/>
      <c r="KU32" s="25"/>
      <c r="KV32" s="25"/>
      <c r="KW32" s="25"/>
      <c r="KX32" s="25"/>
      <c r="KY32" s="25"/>
      <c r="KZ32" s="25"/>
      <c r="LA32" s="25"/>
      <c r="LB32" s="25"/>
      <c r="LC32" s="25"/>
      <c r="LD32" s="25"/>
      <c r="LE32" s="25"/>
      <c r="LF32" s="25"/>
      <c r="LG32" s="25"/>
      <c r="LH32" s="25"/>
      <c r="LI32" s="25"/>
      <c r="LJ32" s="25"/>
      <c r="LK32" s="25"/>
      <c r="LL32" s="25"/>
      <c r="LM32" s="25"/>
      <c r="LN32" s="25"/>
      <c r="LO32" s="25"/>
      <c r="LP32" s="25"/>
      <c r="LQ32" s="25"/>
      <c r="LR32" s="25"/>
      <c r="LS32" s="25"/>
      <c r="LT32" s="25"/>
      <c r="LU32" s="25"/>
      <c r="LV32" s="25"/>
      <c r="LW32" s="25"/>
      <c r="LX32" s="25"/>
      <c r="LY32" s="25"/>
      <c r="LZ32" s="25"/>
      <c r="MA32" s="25"/>
      <c r="MB32" s="25"/>
      <c r="MC32" s="25"/>
      <c r="MD32" s="25"/>
      <c r="ME32" s="25"/>
      <c r="MF32" s="25"/>
      <c r="MG32" s="25"/>
      <c r="MH32" s="25"/>
      <c r="MI32" s="25"/>
      <c r="MJ32" s="25"/>
      <c r="MK32" s="25"/>
      <c r="ML32" s="25"/>
      <c r="MM32" s="25"/>
      <c r="MN32" s="25"/>
      <c r="MO32" s="25"/>
      <c r="MP32" s="25"/>
      <c r="MQ32" s="25"/>
      <c r="MR32" s="25"/>
      <c r="MS32" s="25"/>
      <c r="MT32" s="25"/>
      <c r="MU32" s="25"/>
      <c r="MV32" s="25"/>
      <c r="MW32" s="25"/>
      <c r="MX32" s="25"/>
      <c r="MY32" s="25"/>
      <c r="MZ32" s="25"/>
      <c r="NA32" s="25"/>
      <c r="NB32" s="25"/>
      <c r="NC32" s="25"/>
      <c r="ND32" s="25"/>
      <c r="NE32" s="25"/>
      <c r="NF32" s="25"/>
      <c r="NG32" s="25"/>
      <c r="NH32" s="25"/>
      <c r="NI32" s="25"/>
      <c r="NJ32" s="25"/>
      <c r="NK32" s="25"/>
      <c r="NL32" s="25"/>
      <c r="NM32" s="25"/>
      <c r="NN32" s="25"/>
      <c r="NO32" s="25"/>
      <c r="NP32" s="25"/>
      <c r="NQ32" s="25"/>
      <c r="NR32" s="25"/>
      <c r="NS32" s="25"/>
      <c r="NT32" s="25"/>
      <c r="NU32" s="25"/>
      <c r="NV32" s="25"/>
      <c r="NW32" s="25"/>
      <c r="NX32" s="25"/>
      <c r="NY32" s="25"/>
      <c r="NZ32" s="25"/>
      <c r="OA32" s="25"/>
      <c r="OB32" s="25"/>
      <c r="OC32" s="25"/>
      <c r="OD32" s="25"/>
      <c r="OE32" s="25"/>
      <c r="OF32" s="25"/>
      <c r="OG32" s="25"/>
      <c r="OH32" s="25"/>
      <c r="OI32" s="25"/>
      <c r="OJ32" s="25"/>
      <c r="OK32" s="25"/>
      <c r="OL32" s="25"/>
      <c r="OM32" s="25"/>
      <c r="ON32" s="25"/>
      <c r="OO32" s="25"/>
      <c r="OP32" s="25"/>
    </row>
    <row r="33" spans="1:406" s="38" customFormat="1" ht="14.15" hidden="1">
      <c r="A33" s="25"/>
      <c r="B33" s="25"/>
      <c r="C33" s="28"/>
      <c r="D33" s="113"/>
      <c r="E33" s="113"/>
      <c r="F33" s="113"/>
      <c r="G33" s="113"/>
      <c r="H33" s="113"/>
      <c r="I33" s="113"/>
      <c r="J33" s="113"/>
      <c r="K33" s="28"/>
      <c r="L33" s="25"/>
      <c r="M33" s="25"/>
      <c r="N33" s="25"/>
      <c r="O33" s="25"/>
      <c r="P33" s="25"/>
      <c r="Q33" s="25"/>
      <c r="R33" s="25"/>
      <c r="S33" s="25"/>
      <c r="T33" s="25"/>
      <c r="U33" s="29"/>
      <c r="V33" s="30"/>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c r="IX33" s="25"/>
      <c r="IY33" s="25"/>
      <c r="IZ33" s="25"/>
      <c r="JA33" s="25"/>
      <c r="JB33" s="25"/>
      <c r="JC33" s="25"/>
      <c r="JD33" s="25"/>
      <c r="JE33" s="25"/>
      <c r="JF33" s="25"/>
      <c r="JG33" s="25"/>
      <c r="JH33" s="25"/>
      <c r="JI33" s="25"/>
      <c r="JJ33" s="25"/>
      <c r="JK33" s="25"/>
      <c r="JL33" s="25"/>
      <c r="JM33" s="25"/>
      <c r="JN33" s="25"/>
      <c r="JO33" s="25"/>
      <c r="JP33" s="25"/>
      <c r="JQ33" s="25"/>
      <c r="JR33" s="25"/>
      <c r="JS33" s="25"/>
      <c r="JT33" s="25"/>
      <c r="JU33" s="25"/>
      <c r="JV33" s="25"/>
      <c r="JW33" s="25"/>
      <c r="JX33" s="25"/>
      <c r="JY33" s="25"/>
      <c r="JZ33" s="25"/>
      <c r="KA33" s="25"/>
      <c r="KB33" s="25"/>
      <c r="KC33" s="25"/>
      <c r="KD33" s="25"/>
      <c r="KE33" s="25"/>
      <c r="KF33" s="25"/>
      <c r="KG33" s="25"/>
      <c r="KH33" s="25"/>
      <c r="KI33" s="25"/>
      <c r="KJ33" s="25"/>
      <c r="KK33" s="25"/>
      <c r="KL33" s="25"/>
      <c r="KM33" s="25"/>
      <c r="KN33" s="25"/>
      <c r="KO33" s="25"/>
      <c r="KP33" s="25"/>
      <c r="KQ33" s="25"/>
      <c r="KR33" s="25"/>
      <c r="KS33" s="25"/>
      <c r="KT33" s="25"/>
      <c r="KU33" s="25"/>
      <c r="KV33" s="25"/>
      <c r="KW33" s="25"/>
      <c r="KX33" s="25"/>
      <c r="KY33" s="25"/>
      <c r="KZ33" s="25"/>
      <c r="LA33" s="25"/>
      <c r="LB33" s="25"/>
      <c r="LC33" s="25"/>
      <c r="LD33" s="25"/>
      <c r="LE33" s="25"/>
      <c r="LF33" s="25"/>
      <c r="LG33" s="25"/>
      <c r="LH33" s="25"/>
      <c r="LI33" s="25"/>
      <c r="LJ33" s="25"/>
      <c r="LK33" s="25"/>
      <c r="LL33" s="25"/>
      <c r="LM33" s="25"/>
      <c r="LN33" s="25"/>
      <c r="LO33" s="25"/>
      <c r="LP33" s="25"/>
      <c r="LQ33" s="25"/>
      <c r="LR33" s="25"/>
      <c r="LS33" s="25"/>
      <c r="LT33" s="25"/>
      <c r="LU33" s="25"/>
      <c r="LV33" s="25"/>
      <c r="LW33" s="25"/>
      <c r="LX33" s="25"/>
      <c r="LY33" s="25"/>
      <c r="LZ33" s="25"/>
      <c r="MA33" s="25"/>
      <c r="MB33" s="25"/>
      <c r="MC33" s="25"/>
      <c r="MD33" s="25"/>
      <c r="ME33" s="25"/>
      <c r="MF33" s="25"/>
      <c r="MG33" s="25"/>
      <c r="MH33" s="25"/>
      <c r="MI33" s="25"/>
      <c r="MJ33" s="25"/>
      <c r="MK33" s="25"/>
      <c r="ML33" s="25"/>
      <c r="MM33" s="25"/>
      <c r="MN33" s="25"/>
      <c r="MO33" s="25"/>
      <c r="MP33" s="25"/>
      <c r="MQ33" s="25"/>
      <c r="MR33" s="25"/>
      <c r="MS33" s="25"/>
      <c r="MT33" s="25"/>
      <c r="MU33" s="25"/>
      <c r="MV33" s="25"/>
      <c r="MW33" s="25"/>
      <c r="MX33" s="25"/>
      <c r="MY33" s="25"/>
      <c r="MZ33" s="25"/>
      <c r="NA33" s="25"/>
      <c r="NB33" s="25"/>
      <c r="NC33" s="25"/>
      <c r="ND33" s="25"/>
      <c r="NE33" s="25"/>
      <c r="NF33" s="25"/>
      <c r="NG33" s="25"/>
      <c r="NH33" s="25"/>
      <c r="NI33" s="25"/>
      <c r="NJ33" s="25"/>
      <c r="NK33" s="25"/>
      <c r="NL33" s="25"/>
      <c r="NM33" s="25"/>
      <c r="NN33" s="25"/>
      <c r="NO33" s="25"/>
      <c r="NP33" s="25"/>
      <c r="NQ33" s="25"/>
      <c r="NR33" s="25"/>
      <c r="NS33" s="25"/>
      <c r="NT33" s="25"/>
      <c r="NU33" s="25"/>
      <c r="NV33" s="25"/>
      <c r="NW33" s="25"/>
      <c r="NX33" s="25"/>
      <c r="NY33" s="25"/>
      <c r="NZ33" s="25"/>
      <c r="OA33" s="25"/>
      <c r="OB33" s="25"/>
      <c r="OC33" s="25"/>
      <c r="OD33" s="25"/>
      <c r="OE33" s="25"/>
      <c r="OF33" s="25"/>
      <c r="OG33" s="25"/>
      <c r="OH33" s="25"/>
      <c r="OI33" s="25"/>
      <c r="OJ33" s="25"/>
      <c r="OK33" s="25"/>
      <c r="OL33" s="25"/>
      <c r="OM33" s="25"/>
      <c r="ON33" s="25"/>
      <c r="OO33" s="25"/>
      <c r="OP33" s="25"/>
    </row>
    <row r="34" spans="1:406" s="38" customFormat="1" ht="14.15" hidden="1">
      <c r="A34" s="25"/>
      <c r="B34" s="25"/>
      <c r="C34" s="28"/>
      <c r="D34" s="113"/>
      <c r="E34" s="113"/>
      <c r="F34" s="113"/>
      <c r="G34" s="113"/>
      <c r="H34" s="113"/>
      <c r="I34" s="113"/>
      <c r="J34" s="113"/>
      <c r="K34" s="28"/>
      <c r="L34" s="25"/>
      <c r="M34" s="25"/>
      <c r="N34" s="25"/>
      <c r="O34" s="25"/>
      <c r="P34" s="25"/>
      <c r="Q34" s="25"/>
      <c r="R34" s="25"/>
      <c r="S34" s="25"/>
      <c r="T34" s="25"/>
      <c r="U34" s="29"/>
      <c r="V34" s="30"/>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row>
    <row r="35" spans="1:406" s="38" customFormat="1" ht="14.15" hidden="1">
      <c r="A35" s="25"/>
      <c r="B35" s="25"/>
      <c r="C35" s="28"/>
      <c r="D35" s="113"/>
      <c r="E35" s="113"/>
      <c r="F35" s="113"/>
      <c r="G35" s="113"/>
      <c r="H35" s="113"/>
      <c r="I35" s="113"/>
      <c r="J35" s="113"/>
      <c r="K35" s="28"/>
      <c r="L35" s="25"/>
      <c r="M35" s="25"/>
      <c r="N35" s="25"/>
      <c r="O35" s="25"/>
      <c r="P35" s="25"/>
      <c r="Q35" s="25"/>
      <c r="R35" s="25"/>
      <c r="S35" s="25"/>
      <c r="T35" s="25"/>
      <c r="U35" s="29"/>
      <c r="V35" s="30"/>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c r="IW35" s="25"/>
      <c r="IX35" s="25"/>
      <c r="IY35" s="25"/>
      <c r="IZ35" s="25"/>
      <c r="JA35" s="25"/>
      <c r="JB35" s="25"/>
      <c r="JC35" s="25"/>
      <c r="JD35" s="25"/>
      <c r="JE35" s="25"/>
      <c r="JF35" s="25"/>
      <c r="JG35" s="25"/>
      <c r="JH35" s="25"/>
      <c r="JI35" s="25"/>
      <c r="JJ35" s="25"/>
      <c r="JK35" s="25"/>
      <c r="JL35" s="25"/>
      <c r="JM35" s="25"/>
      <c r="JN35" s="25"/>
      <c r="JO35" s="25"/>
      <c r="JP35" s="25"/>
      <c r="JQ35" s="25"/>
      <c r="JR35" s="25"/>
      <c r="JS35" s="25"/>
      <c r="JT35" s="25"/>
      <c r="JU35" s="25"/>
      <c r="JV35" s="25"/>
      <c r="JW35" s="25"/>
      <c r="JX35" s="25"/>
      <c r="JY35" s="25"/>
      <c r="JZ35" s="25"/>
      <c r="KA35" s="25"/>
      <c r="KB35" s="25"/>
      <c r="KC35" s="25"/>
      <c r="KD35" s="25"/>
      <c r="KE35" s="25"/>
      <c r="KF35" s="25"/>
      <c r="KG35" s="25"/>
      <c r="KH35" s="25"/>
      <c r="KI35" s="25"/>
      <c r="KJ35" s="25"/>
      <c r="KK35" s="25"/>
      <c r="KL35" s="25"/>
      <c r="KM35" s="25"/>
      <c r="KN35" s="25"/>
      <c r="KO35" s="25"/>
      <c r="KP35" s="25"/>
      <c r="KQ35" s="25"/>
      <c r="KR35" s="25"/>
      <c r="KS35" s="25"/>
      <c r="KT35" s="25"/>
      <c r="KU35" s="25"/>
      <c r="KV35" s="25"/>
      <c r="KW35" s="25"/>
      <c r="KX35" s="25"/>
      <c r="KY35" s="25"/>
      <c r="KZ35" s="25"/>
      <c r="LA35" s="25"/>
      <c r="LB35" s="25"/>
      <c r="LC35" s="25"/>
      <c r="LD35" s="25"/>
      <c r="LE35" s="25"/>
      <c r="LF35" s="25"/>
      <c r="LG35" s="25"/>
      <c r="LH35" s="25"/>
      <c r="LI35" s="25"/>
      <c r="LJ35" s="25"/>
      <c r="LK35" s="25"/>
      <c r="LL35" s="25"/>
      <c r="LM35" s="25"/>
      <c r="LN35" s="25"/>
      <c r="LO35" s="25"/>
      <c r="LP35" s="25"/>
      <c r="LQ35" s="25"/>
      <c r="LR35" s="25"/>
      <c r="LS35" s="25"/>
      <c r="LT35" s="25"/>
      <c r="LU35" s="25"/>
      <c r="LV35" s="25"/>
      <c r="LW35" s="25"/>
      <c r="LX35" s="25"/>
      <c r="LY35" s="25"/>
      <c r="LZ35" s="25"/>
      <c r="MA35" s="25"/>
      <c r="MB35" s="25"/>
      <c r="MC35" s="25"/>
      <c r="MD35" s="25"/>
      <c r="ME35" s="25"/>
      <c r="MF35" s="25"/>
      <c r="MG35" s="25"/>
      <c r="MH35" s="25"/>
      <c r="MI35" s="25"/>
      <c r="MJ35" s="25"/>
      <c r="MK35" s="25"/>
      <c r="ML35" s="25"/>
      <c r="MM35" s="25"/>
      <c r="MN35" s="25"/>
      <c r="MO35" s="25"/>
      <c r="MP35" s="25"/>
      <c r="MQ35" s="25"/>
      <c r="MR35" s="25"/>
      <c r="MS35" s="25"/>
      <c r="MT35" s="25"/>
      <c r="MU35" s="25"/>
      <c r="MV35" s="25"/>
      <c r="MW35" s="25"/>
      <c r="MX35" s="25"/>
      <c r="MY35" s="25"/>
      <c r="MZ35" s="25"/>
      <c r="NA35" s="25"/>
      <c r="NB35" s="25"/>
      <c r="NC35" s="25"/>
      <c r="ND35" s="25"/>
      <c r="NE35" s="25"/>
      <c r="NF35" s="25"/>
      <c r="NG35" s="25"/>
      <c r="NH35" s="25"/>
      <c r="NI35" s="25"/>
      <c r="NJ35" s="25"/>
      <c r="NK35" s="25"/>
      <c r="NL35" s="25"/>
      <c r="NM35" s="25"/>
      <c r="NN35" s="25"/>
      <c r="NO35" s="25"/>
      <c r="NP35" s="25"/>
      <c r="NQ35" s="25"/>
      <c r="NR35" s="25"/>
      <c r="NS35" s="25"/>
      <c r="NT35" s="25"/>
      <c r="NU35" s="25"/>
      <c r="NV35" s="25"/>
      <c r="NW35" s="25"/>
      <c r="NX35" s="25"/>
      <c r="NY35" s="25"/>
      <c r="NZ35" s="25"/>
      <c r="OA35" s="25"/>
      <c r="OB35" s="25"/>
      <c r="OC35" s="25"/>
      <c r="OD35" s="25"/>
      <c r="OE35" s="25"/>
      <c r="OF35" s="25"/>
      <c r="OG35" s="25"/>
      <c r="OH35" s="25"/>
      <c r="OI35" s="25"/>
      <c r="OJ35" s="25"/>
      <c r="OK35" s="25"/>
      <c r="OL35" s="25"/>
      <c r="OM35" s="25"/>
      <c r="ON35" s="25"/>
      <c r="OO35" s="25"/>
      <c r="OP35" s="25"/>
    </row>
    <row r="36" spans="1:406" s="38" customFormat="1" ht="14.15" hidden="1">
      <c r="A36" s="25"/>
      <c r="B36" s="25"/>
      <c r="C36" s="28"/>
      <c r="D36" s="113"/>
      <c r="E36" s="113"/>
      <c r="F36" s="113"/>
      <c r="G36" s="113"/>
      <c r="H36" s="113"/>
      <c r="I36" s="113"/>
      <c r="J36" s="113"/>
      <c r="K36" s="28"/>
      <c r="L36" s="25"/>
      <c r="M36" s="25"/>
      <c r="N36" s="25"/>
      <c r="O36" s="25"/>
      <c r="P36" s="25"/>
      <c r="Q36" s="25"/>
      <c r="R36" s="25"/>
      <c r="S36" s="25"/>
      <c r="T36" s="25"/>
      <c r="U36" s="29"/>
      <c r="V36" s="30"/>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c r="IX36" s="25"/>
      <c r="IY36" s="25"/>
      <c r="IZ36" s="25"/>
      <c r="JA36" s="25"/>
      <c r="JB36" s="25"/>
      <c r="JC36" s="25"/>
      <c r="JD36" s="25"/>
      <c r="JE36" s="25"/>
      <c r="JF36" s="25"/>
      <c r="JG36" s="25"/>
      <c r="JH36" s="25"/>
      <c r="JI36" s="25"/>
      <c r="JJ36" s="25"/>
      <c r="JK36" s="25"/>
      <c r="JL36" s="25"/>
      <c r="JM36" s="25"/>
      <c r="JN36" s="25"/>
      <c r="JO36" s="25"/>
      <c r="JP36" s="25"/>
      <c r="JQ36" s="25"/>
      <c r="JR36" s="25"/>
      <c r="JS36" s="25"/>
      <c r="JT36" s="25"/>
      <c r="JU36" s="25"/>
      <c r="JV36" s="25"/>
      <c r="JW36" s="25"/>
      <c r="JX36" s="25"/>
      <c r="JY36" s="25"/>
      <c r="JZ36" s="25"/>
      <c r="KA36" s="25"/>
      <c r="KB36" s="25"/>
      <c r="KC36" s="25"/>
      <c r="KD36" s="25"/>
      <c r="KE36" s="25"/>
      <c r="KF36" s="25"/>
      <c r="KG36" s="25"/>
      <c r="KH36" s="25"/>
      <c r="KI36" s="25"/>
      <c r="KJ36" s="25"/>
      <c r="KK36" s="25"/>
      <c r="KL36" s="25"/>
      <c r="KM36" s="25"/>
      <c r="KN36" s="25"/>
      <c r="KO36" s="25"/>
      <c r="KP36" s="25"/>
      <c r="KQ36" s="25"/>
      <c r="KR36" s="25"/>
      <c r="KS36" s="25"/>
      <c r="KT36" s="25"/>
      <c r="KU36" s="25"/>
      <c r="KV36" s="25"/>
      <c r="KW36" s="25"/>
      <c r="KX36" s="25"/>
      <c r="KY36" s="25"/>
      <c r="KZ36" s="25"/>
      <c r="LA36" s="25"/>
      <c r="LB36" s="25"/>
      <c r="LC36" s="25"/>
      <c r="LD36" s="25"/>
      <c r="LE36" s="25"/>
      <c r="LF36" s="25"/>
      <c r="LG36" s="25"/>
      <c r="LH36" s="25"/>
      <c r="LI36" s="25"/>
      <c r="LJ36" s="25"/>
      <c r="LK36" s="25"/>
      <c r="LL36" s="25"/>
      <c r="LM36" s="25"/>
      <c r="LN36" s="25"/>
      <c r="LO36" s="25"/>
      <c r="LP36" s="25"/>
      <c r="LQ36" s="25"/>
      <c r="LR36" s="25"/>
      <c r="LS36" s="25"/>
      <c r="LT36" s="25"/>
      <c r="LU36" s="25"/>
      <c r="LV36" s="25"/>
      <c r="LW36" s="25"/>
      <c r="LX36" s="25"/>
      <c r="LY36" s="25"/>
      <c r="LZ36" s="25"/>
      <c r="MA36" s="25"/>
      <c r="MB36" s="25"/>
      <c r="MC36" s="25"/>
      <c r="MD36" s="25"/>
      <c r="ME36" s="25"/>
      <c r="MF36" s="25"/>
      <c r="MG36" s="25"/>
      <c r="MH36" s="25"/>
      <c r="MI36" s="25"/>
      <c r="MJ36" s="25"/>
      <c r="MK36" s="25"/>
      <c r="ML36" s="25"/>
      <c r="MM36" s="25"/>
      <c r="MN36" s="25"/>
      <c r="MO36" s="25"/>
      <c r="MP36" s="25"/>
      <c r="MQ36" s="25"/>
      <c r="MR36" s="25"/>
      <c r="MS36" s="25"/>
      <c r="MT36" s="25"/>
      <c r="MU36" s="25"/>
      <c r="MV36" s="25"/>
      <c r="MW36" s="25"/>
      <c r="MX36" s="25"/>
      <c r="MY36" s="25"/>
      <c r="MZ36" s="25"/>
      <c r="NA36" s="25"/>
      <c r="NB36" s="25"/>
      <c r="NC36" s="25"/>
      <c r="ND36" s="25"/>
      <c r="NE36" s="25"/>
      <c r="NF36" s="25"/>
      <c r="NG36" s="25"/>
      <c r="NH36" s="25"/>
      <c r="NI36" s="25"/>
      <c r="NJ36" s="25"/>
      <c r="NK36" s="25"/>
      <c r="NL36" s="25"/>
      <c r="NM36" s="25"/>
      <c r="NN36" s="25"/>
      <c r="NO36" s="25"/>
      <c r="NP36" s="25"/>
      <c r="NQ36" s="25"/>
      <c r="NR36" s="25"/>
      <c r="NS36" s="25"/>
      <c r="NT36" s="25"/>
      <c r="NU36" s="25"/>
      <c r="NV36" s="25"/>
      <c r="NW36" s="25"/>
      <c r="NX36" s="25"/>
      <c r="NY36" s="25"/>
      <c r="NZ36" s="25"/>
      <c r="OA36" s="25"/>
      <c r="OB36" s="25"/>
      <c r="OC36" s="25"/>
      <c r="OD36" s="25"/>
      <c r="OE36" s="25"/>
      <c r="OF36" s="25"/>
      <c r="OG36" s="25"/>
      <c r="OH36" s="25"/>
      <c r="OI36" s="25"/>
      <c r="OJ36" s="25"/>
      <c r="OK36" s="25"/>
      <c r="OL36" s="25"/>
      <c r="OM36" s="25"/>
      <c r="ON36" s="25"/>
      <c r="OO36" s="25"/>
      <c r="OP36" s="25"/>
    </row>
    <row r="37" spans="1:406" s="38" customFormat="1" ht="14.15" hidden="1">
      <c r="A37" s="25"/>
      <c r="B37" s="25"/>
      <c r="C37" s="28"/>
      <c r="D37" s="113"/>
      <c r="E37" s="113"/>
      <c r="F37" s="113"/>
      <c r="G37" s="113"/>
      <c r="H37" s="113"/>
      <c r="I37" s="113"/>
      <c r="J37" s="113"/>
      <c r="K37" s="28"/>
      <c r="L37" s="25"/>
      <c r="M37" s="25"/>
      <c r="N37" s="25"/>
      <c r="O37" s="25"/>
      <c r="P37" s="25"/>
      <c r="Q37" s="25"/>
      <c r="R37" s="25"/>
      <c r="S37" s="25"/>
      <c r="T37" s="25"/>
      <c r="U37" s="29"/>
      <c r="V37" s="30"/>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c r="IX37" s="25"/>
      <c r="IY37" s="25"/>
      <c r="IZ37" s="25"/>
      <c r="JA37" s="25"/>
      <c r="JB37" s="25"/>
      <c r="JC37" s="25"/>
      <c r="JD37" s="25"/>
      <c r="JE37" s="25"/>
      <c r="JF37" s="25"/>
      <c r="JG37" s="25"/>
      <c r="JH37" s="25"/>
      <c r="JI37" s="25"/>
      <c r="JJ37" s="25"/>
      <c r="JK37" s="25"/>
      <c r="JL37" s="25"/>
      <c r="JM37" s="25"/>
      <c r="JN37" s="25"/>
      <c r="JO37" s="25"/>
      <c r="JP37" s="25"/>
      <c r="JQ37" s="25"/>
      <c r="JR37" s="25"/>
      <c r="JS37" s="25"/>
      <c r="JT37" s="25"/>
      <c r="JU37" s="25"/>
      <c r="JV37" s="25"/>
      <c r="JW37" s="25"/>
      <c r="JX37" s="25"/>
      <c r="JY37" s="25"/>
      <c r="JZ37" s="25"/>
      <c r="KA37" s="25"/>
      <c r="KB37" s="25"/>
      <c r="KC37" s="25"/>
      <c r="KD37" s="25"/>
      <c r="KE37" s="25"/>
      <c r="KF37" s="25"/>
      <c r="KG37" s="25"/>
      <c r="KH37" s="25"/>
      <c r="KI37" s="25"/>
      <c r="KJ37" s="25"/>
      <c r="KK37" s="25"/>
      <c r="KL37" s="25"/>
      <c r="KM37" s="25"/>
      <c r="KN37" s="25"/>
      <c r="KO37" s="25"/>
      <c r="KP37" s="25"/>
      <c r="KQ37" s="25"/>
      <c r="KR37" s="25"/>
      <c r="KS37" s="25"/>
      <c r="KT37" s="25"/>
      <c r="KU37" s="25"/>
      <c r="KV37" s="25"/>
      <c r="KW37" s="25"/>
      <c r="KX37" s="25"/>
      <c r="KY37" s="25"/>
      <c r="KZ37" s="25"/>
      <c r="LA37" s="25"/>
      <c r="LB37" s="25"/>
      <c r="LC37" s="25"/>
      <c r="LD37" s="25"/>
      <c r="LE37" s="25"/>
      <c r="LF37" s="25"/>
      <c r="LG37" s="25"/>
      <c r="LH37" s="25"/>
      <c r="LI37" s="25"/>
      <c r="LJ37" s="25"/>
      <c r="LK37" s="25"/>
      <c r="LL37" s="25"/>
      <c r="LM37" s="25"/>
      <c r="LN37" s="25"/>
      <c r="LO37" s="25"/>
      <c r="LP37" s="25"/>
      <c r="LQ37" s="25"/>
      <c r="LR37" s="25"/>
      <c r="LS37" s="25"/>
      <c r="LT37" s="25"/>
      <c r="LU37" s="25"/>
      <c r="LV37" s="25"/>
      <c r="LW37" s="25"/>
      <c r="LX37" s="25"/>
      <c r="LY37" s="25"/>
      <c r="LZ37" s="25"/>
      <c r="MA37" s="25"/>
      <c r="MB37" s="25"/>
      <c r="MC37" s="25"/>
      <c r="MD37" s="25"/>
      <c r="ME37" s="25"/>
      <c r="MF37" s="25"/>
      <c r="MG37" s="25"/>
      <c r="MH37" s="25"/>
      <c r="MI37" s="25"/>
      <c r="MJ37" s="25"/>
      <c r="MK37" s="25"/>
      <c r="ML37" s="25"/>
      <c r="MM37" s="25"/>
      <c r="MN37" s="25"/>
      <c r="MO37" s="25"/>
      <c r="MP37" s="25"/>
      <c r="MQ37" s="25"/>
      <c r="MR37" s="25"/>
      <c r="MS37" s="25"/>
      <c r="MT37" s="25"/>
      <c r="MU37" s="25"/>
      <c r="MV37" s="25"/>
      <c r="MW37" s="25"/>
      <c r="MX37" s="25"/>
      <c r="MY37" s="25"/>
      <c r="MZ37" s="25"/>
      <c r="NA37" s="25"/>
      <c r="NB37" s="25"/>
      <c r="NC37" s="25"/>
      <c r="ND37" s="25"/>
      <c r="NE37" s="25"/>
      <c r="NF37" s="25"/>
      <c r="NG37" s="25"/>
      <c r="NH37" s="25"/>
      <c r="NI37" s="25"/>
      <c r="NJ37" s="25"/>
      <c r="NK37" s="25"/>
      <c r="NL37" s="25"/>
      <c r="NM37" s="25"/>
      <c r="NN37" s="25"/>
      <c r="NO37" s="25"/>
      <c r="NP37" s="25"/>
      <c r="NQ37" s="25"/>
      <c r="NR37" s="25"/>
      <c r="NS37" s="25"/>
      <c r="NT37" s="25"/>
      <c r="NU37" s="25"/>
      <c r="NV37" s="25"/>
      <c r="NW37" s="25"/>
      <c r="NX37" s="25"/>
      <c r="NY37" s="25"/>
      <c r="NZ37" s="25"/>
      <c r="OA37" s="25"/>
      <c r="OB37" s="25"/>
      <c r="OC37" s="25"/>
      <c r="OD37" s="25"/>
      <c r="OE37" s="25"/>
      <c r="OF37" s="25"/>
      <c r="OG37" s="25"/>
      <c r="OH37" s="25"/>
      <c r="OI37" s="25"/>
      <c r="OJ37" s="25"/>
      <c r="OK37" s="25"/>
      <c r="OL37" s="25"/>
      <c r="OM37" s="25"/>
      <c r="ON37" s="25"/>
      <c r="OO37" s="25"/>
      <c r="OP37" s="25"/>
    </row>
    <row r="38" spans="1:406" s="38" customFormat="1" ht="14.15" hidden="1">
      <c r="A38" s="25"/>
      <c r="B38" s="25"/>
      <c r="C38" s="28"/>
      <c r="D38" s="113"/>
      <c r="E38" s="113"/>
      <c r="F38" s="113"/>
      <c r="G38" s="113"/>
      <c r="H38" s="113"/>
      <c r="I38" s="113"/>
      <c r="J38" s="113"/>
      <c r="K38" s="28"/>
      <c r="L38" s="25"/>
      <c r="M38" s="25"/>
      <c r="N38" s="25"/>
      <c r="O38" s="25"/>
      <c r="P38" s="25"/>
      <c r="Q38" s="25"/>
      <c r="R38" s="25"/>
      <c r="S38" s="25"/>
      <c r="T38" s="25"/>
      <c r="U38" s="29"/>
      <c r="V38" s="30"/>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c r="IX38" s="25"/>
      <c r="IY38" s="25"/>
      <c r="IZ38" s="25"/>
      <c r="JA38" s="25"/>
      <c r="JB38" s="25"/>
      <c r="JC38" s="25"/>
      <c r="JD38" s="25"/>
      <c r="JE38" s="25"/>
      <c r="JF38" s="25"/>
      <c r="JG38" s="25"/>
      <c r="JH38" s="25"/>
      <c r="JI38" s="25"/>
      <c r="JJ38" s="25"/>
      <c r="JK38" s="25"/>
      <c r="JL38" s="25"/>
      <c r="JM38" s="25"/>
      <c r="JN38" s="25"/>
      <c r="JO38" s="25"/>
      <c r="JP38" s="25"/>
      <c r="JQ38" s="25"/>
      <c r="JR38" s="25"/>
      <c r="JS38" s="25"/>
      <c r="JT38" s="25"/>
      <c r="JU38" s="25"/>
      <c r="JV38" s="25"/>
      <c r="JW38" s="25"/>
      <c r="JX38" s="25"/>
      <c r="JY38" s="25"/>
      <c r="JZ38" s="25"/>
      <c r="KA38" s="25"/>
      <c r="KB38" s="25"/>
      <c r="KC38" s="25"/>
      <c r="KD38" s="25"/>
      <c r="KE38" s="25"/>
      <c r="KF38" s="25"/>
      <c r="KG38" s="25"/>
      <c r="KH38" s="25"/>
      <c r="KI38" s="25"/>
      <c r="KJ38" s="25"/>
      <c r="KK38" s="25"/>
      <c r="KL38" s="25"/>
      <c r="KM38" s="25"/>
      <c r="KN38" s="25"/>
      <c r="KO38" s="25"/>
      <c r="KP38" s="25"/>
      <c r="KQ38" s="25"/>
      <c r="KR38" s="25"/>
      <c r="KS38" s="25"/>
      <c r="KT38" s="25"/>
      <c r="KU38" s="25"/>
      <c r="KV38" s="25"/>
      <c r="KW38" s="25"/>
      <c r="KX38" s="25"/>
      <c r="KY38" s="25"/>
      <c r="KZ38" s="25"/>
      <c r="LA38" s="25"/>
      <c r="LB38" s="25"/>
      <c r="LC38" s="25"/>
      <c r="LD38" s="25"/>
      <c r="LE38" s="25"/>
      <c r="LF38" s="25"/>
      <c r="LG38" s="25"/>
      <c r="LH38" s="25"/>
      <c r="LI38" s="25"/>
      <c r="LJ38" s="25"/>
      <c r="LK38" s="25"/>
      <c r="LL38" s="25"/>
      <c r="LM38" s="25"/>
      <c r="LN38" s="25"/>
      <c r="LO38" s="25"/>
      <c r="LP38" s="25"/>
      <c r="LQ38" s="25"/>
      <c r="LR38" s="25"/>
      <c r="LS38" s="25"/>
      <c r="LT38" s="25"/>
      <c r="LU38" s="25"/>
      <c r="LV38" s="25"/>
      <c r="LW38" s="25"/>
      <c r="LX38" s="25"/>
      <c r="LY38" s="25"/>
      <c r="LZ38" s="25"/>
      <c r="MA38" s="25"/>
      <c r="MB38" s="25"/>
      <c r="MC38" s="25"/>
      <c r="MD38" s="25"/>
      <c r="ME38" s="25"/>
      <c r="MF38" s="25"/>
      <c r="MG38" s="25"/>
      <c r="MH38" s="25"/>
      <c r="MI38" s="25"/>
      <c r="MJ38" s="25"/>
      <c r="MK38" s="25"/>
      <c r="ML38" s="25"/>
      <c r="MM38" s="25"/>
      <c r="MN38" s="25"/>
      <c r="MO38" s="25"/>
      <c r="MP38" s="25"/>
      <c r="MQ38" s="25"/>
      <c r="MR38" s="25"/>
      <c r="MS38" s="25"/>
      <c r="MT38" s="25"/>
      <c r="MU38" s="25"/>
      <c r="MV38" s="25"/>
      <c r="MW38" s="25"/>
      <c r="MX38" s="25"/>
      <c r="MY38" s="25"/>
      <c r="MZ38" s="25"/>
      <c r="NA38" s="25"/>
      <c r="NB38" s="25"/>
      <c r="NC38" s="25"/>
      <c r="ND38" s="25"/>
      <c r="NE38" s="25"/>
      <c r="NF38" s="25"/>
      <c r="NG38" s="25"/>
      <c r="NH38" s="25"/>
      <c r="NI38" s="25"/>
      <c r="NJ38" s="25"/>
      <c r="NK38" s="25"/>
      <c r="NL38" s="25"/>
      <c r="NM38" s="25"/>
      <c r="NN38" s="25"/>
      <c r="NO38" s="25"/>
      <c r="NP38" s="25"/>
      <c r="NQ38" s="25"/>
      <c r="NR38" s="25"/>
      <c r="NS38" s="25"/>
      <c r="NT38" s="25"/>
      <c r="NU38" s="25"/>
      <c r="NV38" s="25"/>
      <c r="NW38" s="25"/>
      <c r="NX38" s="25"/>
      <c r="NY38" s="25"/>
      <c r="NZ38" s="25"/>
      <c r="OA38" s="25"/>
      <c r="OB38" s="25"/>
      <c r="OC38" s="25"/>
      <c r="OD38" s="25"/>
      <c r="OE38" s="25"/>
      <c r="OF38" s="25"/>
      <c r="OG38" s="25"/>
      <c r="OH38" s="25"/>
      <c r="OI38" s="25"/>
      <c r="OJ38" s="25"/>
      <c r="OK38" s="25"/>
      <c r="OL38" s="25"/>
      <c r="OM38" s="25"/>
      <c r="ON38" s="25"/>
      <c r="OO38" s="25"/>
      <c r="OP38" s="25"/>
    </row>
    <row r="39" spans="1:406" s="38" customFormat="1" ht="14.15" hidden="1">
      <c r="A39" s="25"/>
      <c r="B39" s="25"/>
      <c r="C39" s="28"/>
      <c r="D39" s="113"/>
      <c r="E39" s="113"/>
      <c r="F39" s="113"/>
      <c r="G39" s="113"/>
      <c r="H39" s="113"/>
      <c r="I39" s="113"/>
      <c r="J39" s="113"/>
      <c r="K39" s="28"/>
      <c r="L39" s="25"/>
      <c r="M39" s="25"/>
      <c r="N39" s="25"/>
      <c r="O39" s="25"/>
      <c r="P39" s="25"/>
      <c r="Q39" s="25"/>
      <c r="R39" s="25"/>
      <c r="S39" s="25"/>
      <c r="T39" s="25"/>
      <c r="U39" s="29"/>
      <c r="V39" s="30"/>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c r="IW39" s="25"/>
      <c r="IX39" s="25"/>
      <c r="IY39" s="25"/>
      <c r="IZ39" s="25"/>
      <c r="JA39" s="25"/>
      <c r="JB39" s="25"/>
      <c r="JC39" s="25"/>
      <c r="JD39" s="25"/>
      <c r="JE39" s="25"/>
      <c r="JF39" s="25"/>
      <c r="JG39" s="25"/>
      <c r="JH39" s="25"/>
      <c r="JI39" s="25"/>
      <c r="JJ39" s="25"/>
      <c r="JK39" s="25"/>
      <c r="JL39" s="25"/>
      <c r="JM39" s="25"/>
      <c r="JN39" s="25"/>
      <c r="JO39" s="25"/>
      <c r="JP39" s="25"/>
      <c r="JQ39" s="25"/>
      <c r="JR39" s="25"/>
      <c r="JS39" s="25"/>
      <c r="JT39" s="25"/>
      <c r="JU39" s="25"/>
      <c r="JV39" s="25"/>
      <c r="JW39" s="25"/>
      <c r="JX39" s="25"/>
      <c r="JY39" s="25"/>
      <c r="JZ39" s="25"/>
      <c r="KA39" s="25"/>
      <c r="KB39" s="25"/>
      <c r="KC39" s="25"/>
      <c r="KD39" s="25"/>
      <c r="KE39" s="25"/>
      <c r="KF39" s="25"/>
      <c r="KG39" s="25"/>
      <c r="KH39" s="25"/>
      <c r="KI39" s="25"/>
      <c r="KJ39" s="25"/>
      <c r="KK39" s="25"/>
      <c r="KL39" s="25"/>
      <c r="KM39" s="25"/>
      <c r="KN39" s="25"/>
      <c r="KO39" s="25"/>
      <c r="KP39" s="25"/>
      <c r="KQ39" s="25"/>
      <c r="KR39" s="25"/>
      <c r="KS39" s="25"/>
      <c r="KT39" s="25"/>
      <c r="KU39" s="25"/>
      <c r="KV39" s="25"/>
      <c r="KW39" s="25"/>
      <c r="KX39" s="25"/>
      <c r="KY39" s="25"/>
      <c r="KZ39" s="25"/>
      <c r="LA39" s="25"/>
      <c r="LB39" s="25"/>
      <c r="LC39" s="25"/>
      <c r="LD39" s="25"/>
      <c r="LE39" s="25"/>
      <c r="LF39" s="25"/>
      <c r="LG39" s="25"/>
      <c r="LH39" s="25"/>
      <c r="LI39" s="25"/>
      <c r="LJ39" s="25"/>
      <c r="LK39" s="25"/>
      <c r="LL39" s="25"/>
      <c r="LM39" s="25"/>
      <c r="LN39" s="25"/>
      <c r="LO39" s="25"/>
      <c r="LP39" s="25"/>
      <c r="LQ39" s="25"/>
      <c r="LR39" s="25"/>
      <c r="LS39" s="25"/>
      <c r="LT39" s="25"/>
      <c r="LU39" s="25"/>
      <c r="LV39" s="25"/>
      <c r="LW39" s="25"/>
      <c r="LX39" s="25"/>
      <c r="LY39" s="25"/>
      <c r="LZ39" s="25"/>
      <c r="MA39" s="25"/>
      <c r="MB39" s="25"/>
      <c r="MC39" s="25"/>
      <c r="MD39" s="25"/>
      <c r="ME39" s="25"/>
      <c r="MF39" s="25"/>
      <c r="MG39" s="25"/>
      <c r="MH39" s="25"/>
      <c r="MI39" s="25"/>
      <c r="MJ39" s="25"/>
      <c r="MK39" s="25"/>
      <c r="ML39" s="25"/>
      <c r="MM39" s="25"/>
      <c r="MN39" s="25"/>
      <c r="MO39" s="25"/>
      <c r="MP39" s="25"/>
      <c r="MQ39" s="25"/>
      <c r="MR39" s="25"/>
      <c r="MS39" s="25"/>
      <c r="MT39" s="25"/>
      <c r="MU39" s="25"/>
      <c r="MV39" s="25"/>
      <c r="MW39" s="25"/>
      <c r="MX39" s="25"/>
      <c r="MY39" s="25"/>
      <c r="MZ39" s="25"/>
      <c r="NA39" s="25"/>
      <c r="NB39" s="25"/>
      <c r="NC39" s="25"/>
      <c r="ND39" s="25"/>
      <c r="NE39" s="25"/>
      <c r="NF39" s="25"/>
      <c r="NG39" s="25"/>
      <c r="NH39" s="25"/>
      <c r="NI39" s="25"/>
      <c r="NJ39" s="25"/>
      <c r="NK39" s="25"/>
      <c r="NL39" s="25"/>
      <c r="NM39" s="25"/>
      <c r="NN39" s="25"/>
      <c r="NO39" s="25"/>
      <c r="NP39" s="25"/>
      <c r="NQ39" s="25"/>
      <c r="NR39" s="25"/>
      <c r="NS39" s="25"/>
      <c r="NT39" s="25"/>
      <c r="NU39" s="25"/>
      <c r="NV39" s="25"/>
      <c r="NW39" s="25"/>
      <c r="NX39" s="25"/>
      <c r="NY39" s="25"/>
      <c r="NZ39" s="25"/>
      <c r="OA39" s="25"/>
      <c r="OB39" s="25"/>
      <c r="OC39" s="25"/>
      <c r="OD39" s="25"/>
      <c r="OE39" s="25"/>
      <c r="OF39" s="25"/>
      <c r="OG39" s="25"/>
      <c r="OH39" s="25"/>
      <c r="OI39" s="25"/>
      <c r="OJ39" s="25"/>
      <c r="OK39" s="25"/>
      <c r="OL39" s="25"/>
      <c r="OM39" s="25"/>
      <c r="ON39" s="25"/>
      <c r="OO39" s="25"/>
      <c r="OP39" s="25"/>
    </row>
    <row r="40" spans="1:406" s="38" customFormat="1" ht="14.15" hidden="1">
      <c r="A40" s="25"/>
      <c r="B40" s="25"/>
      <c r="C40" s="28"/>
      <c r="D40" s="113"/>
      <c r="E40" s="113"/>
      <c r="F40" s="113"/>
      <c r="G40" s="113"/>
      <c r="H40" s="113"/>
      <c r="I40" s="113"/>
      <c r="J40" s="113"/>
      <c r="K40" s="28"/>
      <c r="L40" s="25"/>
      <c r="M40" s="25"/>
      <c r="N40" s="25"/>
      <c r="O40" s="25"/>
      <c r="P40" s="25"/>
      <c r="Q40" s="25"/>
      <c r="R40" s="25"/>
      <c r="S40" s="25"/>
      <c r="T40" s="25"/>
      <c r="U40" s="29"/>
      <c r="V40" s="30"/>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c r="IX40" s="25"/>
      <c r="IY40" s="25"/>
      <c r="IZ40" s="25"/>
      <c r="JA40" s="25"/>
      <c r="JB40" s="25"/>
      <c r="JC40" s="25"/>
      <c r="JD40" s="25"/>
      <c r="JE40" s="25"/>
      <c r="JF40" s="25"/>
      <c r="JG40" s="25"/>
      <c r="JH40" s="25"/>
      <c r="JI40" s="25"/>
      <c r="JJ40" s="25"/>
      <c r="JK40" s="25"/>
      <c r="JL40" s="25"/>
      <c r="JM40" s="25"/>
      <c r="JN40" s="25"/>
      <c r="JO40" s="25"/>
      <c r="JP40" s="25"/>
      <c r="JQ40" s="25"/>
      <c r="JR40" s="25"/>
      <c r="JS40" s="25"/>
      <c r="JT40" s="25"/>
      <c r="JU40" s="25"/>
      <c r="JV40" s="25"/>
      <c r="JW40" s="25"/>
      <c r="JX40" s="25"/>
      <c r="JY40" s="25"/>
      <c r="JZ40" s="25"/>
      <c r="KA40" s="25"/>
      <c r="KB40" s="25"/>
      <c r="KC40" s="25"/>
      <c r="KD40" s="25"/>
      <c r="KE40" s="25"/>
      <c r="KF40" s="25"/>
      <c r="KG40" s="25"/>
      <c r="KH40" s="25"/>
      <c r="KI40" s="25"/>
      <c r="KJ40" s="25"/>
      <c r="KK40" s="25"/>
      <c r="KL40" s="25"/>
      <c r="KM40" s="25"/>
      <c r="KN40" s="25"/>
      <c r="KO40" s="25"/>
      <c r="KP40" s="25"/>
      <c r="KQ40" s="25"/>
      <c r="KR40" s="25"/>
      <c r="KS40" s="25"/>
      <c r="KT40" s="25"/>
      <c r="KU40" s="25"/>
      <c r="KV40" s="25"/>
      <c r="KW40" s="25"/>
      <c r="KX40" s="25"/>
      <c r="KY40" s="25"/>
      <c r="KZ40" s="25"/>
      <c r="LA40" s="25"/>
      <c r="LB40" s="25"/>
      <c r="LC40" s="25"/>
      <c r="LD40" s="25"/>
      <c r="LE40" s="25"/>
      <c r="LF40" s="25"/>
      <c r="LG40" s="25"/>
      <c r="LH40" s="25"/>
      <c r="LI40" s="25"/>
      <c r="LJ40" s="25"/>
      <c r="LK40" s="25"/>
      <c r="LL40" s="25"/>
      <c r="LM40" s="25"/>
      <c r="LN40" s="25"/>
      <c r="LO40" s="25"/>
      <c r="LP40" s="25"/>
      <c r="LQ40" s="25"/>
      <c r="LR40" s="25"/>
      <c r="LS40" s="25"/>
      <c r="LT40" s="25"/>
      <c r="LU40" s="25"/>
      <c r="LV40" s="25"/>
      <c r="LW40" s="25"/>
      <c r="LX40" s="25"/>
      <c r="LY40" s="25"/>
      <c r="LZ40" s="25"/>
      <c r="MA40" s="25"/>
      <c r="MB40" s="25"/>
      <c r="MC40" s="25"/>
      <c r="MD40" s="25"/>
      <c r="ME40" s="25"/>
      <c r="MF40" s="25"/>
      <c r="MG40" s="25"/>
      <c r="MH40" s="25"/>
      <c r="MI40" s="25"/>
      <c r="MJ40" s="25"/>
      <c r="MK40" s="25"/>
      <c r="ML40" s="25"/>
      <c r="MM40" s="25"/>
      <c r="MN40" s="25"/>
      <c r="MO40" s="25"/>
      <c r="MP40" s="25"/>
      <c r="MQ40" s="25"/>
      <c r="MR40" s="25"/>
      <c r="MS40" s="25"/>
      <c r="MT40" s="25"/>
      <c r="MU40" s="25"/>
      <c r="MV40" s="25"/>
      <c r="MW40" s="25"/>
      <c r="MX40" s="25"/>
      <c r="MY40" s="25"/>
      <c r="MZ40" s="25"/>
      <c r="NA40" s="25"/>
      <c r="NB40" s="25"/>
      <c r="NC40" s="25"/>
      <c r="ND40" s="25"/>
      <c r="NE40" s="25"/>
      <c r="NF40" s="25"/>
      <c r="NG40" s="25"/>
      <c r="NH40" s="25"/>
      <c r="NI40" s="25"/>
      <c r="NJ40" s="25"/>
      <c r="NK40" s="25"/>
      <c r="NL40" s="25"/>
      <c r="NM40" s="25"/>
      <c r="NN40" s="25"/>
      <c r="NO40" s="25"/>
      <c r="NP40" s="25"/>
      <c r="NQ40" s="25"/>
      <c r="NR40" s="25"/>
      <c r="NS40" s="25"/>
      <c r="NT40" s="25"/>
      <c r="NU40" s="25"/>
      <c r="NV40" s="25"/>
      <c r="NW40" s="25"/>
      <c r="NX40" s="25"/>
      <c r="NY40" s="25"/>
      <c r="NZ40" s="25"/>
      <c r="OA40" s="25"/>
      <c r="OB40" s="25"/>
      <c r="OC40" s="25"/>
      <c r="OD40" s="25"/>
      <c r="OE40" s="25"/>
      <c r="OF40" s="25"/>
      <c r="OG40" s="25"/>
      <c r="OH40" s="25"/>
      <c r="OI40" s="25"/>
      <c r="OJ40" s="25"/>
      <c r="OK40" s="25"/>
      <c r="OL40" s="25"/>
      <c r="OM40" s="25"/>
      <c r="ON40" s="25"/>
      <c r="OO40" s="25"/>
      <c r="OP40" s="25"/>
    </row>
    <row r="41" spans="1:406" s="38" customFormat="1" ht="14.15" hidden="1">
      <c r="A41" s="25"/>
      <c r="B41" s="25"/>
      <c r="C41" s="28"/>
      <c r="D41" s="113"/>
      <c r="E41" s="113"/>
      <c r="F41" s="113"/>
      <c r="G41" s="113"/>
      <c r="H41" s="113"/>
      <c r="I41" s="113"/>
      <c r="J41" s="113"/>
      <c r="K41" s="28"/>
      <c r="L41" s="25"/>
      <c r="M41" s="25"/>
      <c r="N41" s="25"/>
      <c r="O41" s="25"/>
      <c r="P41" s="25"/>
      <c r="Q41" s="25"/>
      <c r="R41" s="25"/>
      <c r="S41" s="25"/>
      <c r="T41" s="25"/>
      <c r="U41" s="29"/>
      <c r="V41" s="30"/>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c r="IX41" s="25"/>
      <c r="IY41" s="25"/>
      <c r="IZ41" s="25"/>
      <c r="JA41" s="25"/>
      <c r="JB41" s="25"/>
      <c r="JC41" s="25"/>
      <c r="JD41" s="25"/>
      <c r="JE41" s="25"/>
      <c r="JF41" s="25"/>
      <c r="JG41" s="25"/>
      <c r="JH41" s="25"/>
      <c r="JI41" s="25"/>
      <c r="JJ41" s="25"/>
      <c r="JK41" s="25"/>
      <c r="JL41" s="25"/>
      <c r="JM41" s="25"/>
      <c r="JN41" s="25"/>
      <c r="JO41" s="25"/>
      <c r="JP41" s="25"/>
      <c r="JQ41" s="25"/>
      <c r="JR41" s="25"/>
      <c r="JS41" s="25"/>
      <c r="JT41" s="25"/>
      <c r="JU41" s="25"/>
      <c r="JV41" s="25"/>
      <c r="JW41" s="25"/>
      <c r="JX41" s="25"/>
      <c r="JY41" s="25"/>
      <c r="JZ41" s="25"/>
      <c r="KA41" s="25"/>
      <c r="KB41" s="25"/>
      <c r="KC41" s="25"/>
      <c r="KD41" s="25"/>
      <c r="KE41" s="25"/>
      <c r="KF41" s="25"/>
      <c r="KG41" s="25"/>
      <c r="KH41" s="25"/>
      <c r="KI41" s="25"/>
      <c r="KJ41" s="25"/>
      <c r="KK41" s="25"/>
      <c r="KL41" s="25"/>
      <c r="KM41" s="25"/>
      <c r="KN41" s="25"/>
      <c r="KO41" s="25"/>
      <c r="KP41" s="25"/>
      <c r="KQ41" s="25"/>
      <c r="KR41" s="25"/>
      <c r="KS41" s="25"/>
      <c r="KT41" s="25"/>
      <c r="KU41" s="25"/>
      <c r="KV41" s="25"/>
      <c r="KW41" s="25"/>
      <c r="KX41" s="25"/>
      <c r="KY41" s="25"/>
      <c r="KZ41" s="25"/>
      <c r="LA41" s="25"/>
      <c r="LB41" s="25"/>
      <c r="LC41" s="25"/>
      <c r="LD41" s="25"/>
      <c r="LE41" s="25"/>
      <c r="LF41" s="25"/>
      <c r="LG41" s="25"/>
      <c r="LH41" s="25"/>
      <c r="LI41" s="25"/>
      <c r="LJ41" s="25"/>
      <c r="LK41" s="25"/>
      <c r="LL41" s="25"/>
      <c r="LM41" s="25"/>
      <c r="LN41" s="25"/>
      <c r="LO41" s="25"/>
      <c r="LP41" s="25"/>
      <c r="LQ41" s="25"/>
      <c r="LR41" s="25"/>
      <c r="LS41" s="25"/>
      <c r="LT41" s="25"/>
      <c r="LU41" s="25"/>
      <c r="LV41" s="25"/>
      <c r="LW41" s="25"/>
      <c r="LX41" s="25"/>
      <c r="LY41" s="25"/>
      <c r="LZ41" s="25"/>
      <c r="MA41" s="25"/>
      <c r="MB41" s="25"/>
      <c r="MC41" s="25"/>
      <c r="MD41" s="25"/>
      <c r="ME41" s="25"/>
      <c r="MF41" s="25"/>
      <c r="MG41" s="25"/>
      <c r="MH41" s="25"/>
      <c r="MI41" s="25"/>
      <c r="MJ41" s="25"/>
      <c r="MK41" s="25"/>
      <c r="ML41" s="25"/>
      <c r="MM41" s="25"/>
      <c r="MN41" s="25"/>
      <c r="MO41" s="25"/>
      <c r="MP41" s="25"/>
      <c r="MQ41" s="25"/>
      <c r="MR41" s="25"/>
      <c r="MS41" s="25"/>
      <c r="MT41" s="25"/>
      <c r="MU41" s="25"/>
      <c r="MV41" s="25"/>
      <c r="MW41" s="25"/>
      <c r="MX41" s="25"/>
      <c r="MY41" s="25"/>
      <c r="MZ41" s="25"/>
      <c r="NA41" s="25"/>
      <c r="NB41" s="25"/>
      <c r="NC41" s="25"/>
      <c r="ND41" s="25"/>
      <c r="NE41" s="25"/>
      <c r="NF41" s="25"/>
      <c r="NG41" s="25"/>
      <c r="NH41" s="25"/>
      <c r="NI41" s="25"/>
      <c r="NJ41" s="25"/>
      <c r="NK41" s="25"/>
      <c r="NL41" s="25"/>
      <c r="NM41" s="25"/>
      <c r="NN41" s="25"/>
      <c r="NO41" s="25"/>
      <c r="NP41" s="25"/>
      <c r="NQ41" s="25"/>
      <c r="NR41" s="25"/>
      <c r="NS41" s="25"/>
      <c r="NT41" s="25"/>
      <c r="NU41" s="25"/>
      <c r="NV41" s="25"/>
      <c r="NW41" s="25"/>
      <c r="NX41" s="25"/>
      <c r="NY41" s="25"/>
      <c r="NZ41" s="25"/>
      <c r="OA41" s="25"/>
      <c r="OB41" s="25"/>
      <c r="OC41" s="25"/>
      <c r="OD41" s="25"/>
      <c r="OE41" s="25"/>
      <c r="OF41" s="25"/>
      <c r="OG41" s="25"/>
      <c r="OH41" s="25"/>
      <c r="OI41" s="25"/>
      <c r="OJ41" s="25"/>
      <c r="OK41" s="25"/>
      <c r="OL41" s="25"/>
      <c r="OM41" s="25"/>
      <c r="ON41" s="25"/>
      <c r="OO41" s="25"/>
      <c r="OP41" s="25"/>
    </row>
    <row r="42" spans="1:406" s="38" customFormat="1" ht="14.15" hidden="1">
      <c r="A42" s="25"/>
      <c r="B42" s="25"/>
      <c r="C42" s="28"/>
      <c r="D42" s="113"/>
      <c r="E42" s="113"/>
      <c r="F42" s="113"/>
      <c r="G42" s="113"/>
      <c r="H42" s="113"/>
      <c r="I42" s="113"/>
      <c r="J42" s="113"/>
      <c r="K42" s="28"/>
      <c r="L42" s="25"/>
      <c r="M42" s="25"/>
      <c r="N42" s="25"/>
      <c r="O42" s="25"/>
      <c r="P42" s="25"/>
      <c r="Q42" s="25"/>
      <c r="R42" s="25"/>
      <c r="S42" s="25"/>
      <c r="T42" s="25"/>
      <c r="U42" s="29"/>
      <c r="V42" s="30"/>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c r="IW42" s="25"/>
      <c r="IX42" s="25"/>
      <c r="IY42" s="25"/>
      <c r="IZ42" s="25"/>
      <c r="JA42" s="25"/>
      <c r="JB42" s="25"/>
      <c r="JC42" s="25"/>
      <c r="JD42" s="25"/>
      <c r="JE42" s="25"/>
      <c r="JF42" s="25"/>
      <c r="JG42" s="25"/>
      <c r="JH42" s="25"/>
      <c r="JI42" s="25"/>
      <c r="JJ42" s="25"/>
      <c r="JK42" s="25"/>
      <c r="JL42" s="25"/>
      <c r="JM42" s="25"/>
      <c r="JN42" s="25"/>
      <c r="JO42" s="25"/>
      <c r="JP42" s="25"/>
      <c r="JQ42" s="25"/>
      <c r="JR42" s="25"/>
      <c r="JS42" s="25"/>
      <c r="JT42" s="25"/>
      <c r="JU42" s="25"/>
      <c r="JV42" s="25"/>
      <c r="JW42" s="25"/>
      <c r="JX42" s="25"/>
      <c r="JY42" s="25"/>
      <c r="JZ42" s="25"/>
      <c r="KA42" s="25"/>
      <c r="KB42" s="25"/>
      <c r="KC42" s="25"/>
      <c r="KD42" s="25"/>
      <c r="KE42" s="25"/>
      <c r="KF42" s="25"/>
      <c r="KG42" s="25"/>
      <c r="KH42" s="25"/>
      <c r="KI42" s="25"/>
      <c r="KJ42" s="25"/>
      <c r="KK42" s="25"/>
      <c r="KL42" s="25"/>
      <c r="KM42" s="25"/>
      <c r="KN42" s="25"/>
      <c r="KO42" s="25"/>
      <c r="KP42" s="25"/>
      <c r="KQ42" s="25"/>
      <c r="KR42" s="25"/>
      <c r="KS42" s="25"/>
      <c r="KT42" s="25"/>
      <c r="KU42" s="25"/>
      <c r="KV42" s="25"/>
      <c r="KW42" s="25"/>
      <c r="KX42" s="25"/>
      <c r="KY42" s="25"/>
      <c r="KZ42" s="25"/>
      <c r="LA42" s="25"/>
      <c r="LB42" s="25"/>
      <c r="LC42" s="25"/>
      <c r="LD42" s="25"/>
      <c r="LE42" s="25"/>
      <c r="LF42" s="25"/>
      <c r="LG42" s="25"/>
      <c r="LH42" s="25"/>
      <c r="LI42" s="25"/>
      <c r="LJ42" s="25"/>
      <c r="LK42" s="25"/>
      <c r="LL42" s="25"/>
      <c r="LM42" s="25"/>
      <c r="LN42" s="25"/>
      <c r="LO42" s="25"/>
      <c r="LP42" s="25"/>
      <c r="LQ42" s="25"/>
      <c r="LR42" s="25"/>
      <c r="LS42" s="25"/>
      <c r="LT42" s="25"/>
      <c r="LU42" s="25"/>
      <c r="LV42" s="25"/>
      <c r="LW42" s="25"/>
      <c r="LX42" s="25"/>
      <c r="LY42" s="25"/>
      <c r="LZ42" s="25"/>
      <c r="MA42" s="25"/>
      <c r="MB42" s="25"/>
      <c r="MC42" s="25"/>
      <c r="MD42" s="25"/>
      <c r="ME42" s="25"/>
      <c r="MF42" s="25"/>
      <c r="MG42" s="25"/>
      <c r="MH42" s="25"/>
      <c r="MI42" s="25"/>
      <c r="MJ42" s="25"/>
      <c r="MK42" s="25"/>
      <c r="ML42" s="25"/>
      <c r="MM42" s="25"/>
      <c r="MN42" s="25"/>
      <c r="MO42" s="25"/>
      <c r="MP42" s="25"/>
      <c r="MQ42" s="25"/>
      <c r="MR42" s="25"/>
      <c r="MS42" s="25"/>
      <c r="MT42" s="25"/>
      <c r="MU42" s="25"/>
      <c r="MV42" s="25"/>
      <c r="MW42" s="25"/>
      <c r="MX42" s="25"/>
      <c r="MY42" s="25"/>
      <c r="MZ42" s="25"/>
      <c r="NA42" s="25"/>
      <c r="NB42" s="25"/>
      <c r="NC42" s="25"/>
      <c r="ND42" s="25"/>
      <c r="NE42" s="25"/>
      <c r="NF42" s="25"/>
      <c r="NG42" s="25"/>
      <c r="NH42" s="25"/>
      <c r="NI42" s="25"/>
      <c r="NJ42" s="25"/>
      <c r="NK42" s="25"/>
      <c r="NL42" s="25"/>
      <c r="NM42" s="25"/>
      <c r="NN42" s="25"/>
      <c r="NO42" s="25"/>
      <c r="NP42" s="25"/>
      <c r="NQ42" s="25"/>
      <c r="NR42" s="25"/>
      <c r="NS42" s="25"/>
      <c r="NT42" s="25"/>
      <c r="NU42" s="25"/>
      <c r="NV42" s="25"/>
      <c r="NW42" s="25"/>
      <c r="NX42" s="25"/>
      <c r="NY42" s="25"/>
      <c r="NZ42" s="25"/>
      <c r="OA42" s="25"/>
      <c r="OB42" s="25"/>
      <c r="OC42" s="25"/>
      <c r="OD42" s="25"/>
      <c r="OE42" s="25"/>
      <c r="OF42" s="25"/>
      <c r="OG42" s="25"/>
      <c r="OH42" s="25"/>
      <c r="OI42" s="25"/>
      <c r="OJ42" s="25"/>
      <c r="OK42" s="25"/>
      <c r="OL42" s="25"/>
      <c r="OM42" s="25"/>
      <c r="ON42" s="25"/>
      <c r="OO42" s="25"/>
      <c r="OP42" s="25"/>
    </row>
    <row r="43" spans="1:406" s="38" customFormat="1" ht="14.15" hidden="1">
      <c r="A43" s="25"/>
      <c r="B43" s="25"/>
      <c r="C43" s="28"/>
      <c r="D43" s="113"/>
      <c r="E43" s="113"/>
      <c r="F43" s="113"/>
      <c r="G43" s="113"/>
      <c r="H43" s="113"/>
      <c r="I43" s="113"/>
      <c r="J43" s="113"/>
      <c r="K43" s="25"/>
      <c r="L43" s="25"/>
      <c r="M43" s="25"/>
      <c r="N43" s="25"/>
      <c r="O43" s="25"/>
      <c r="P43" s="25"/>
      <c r="Q43" s="25"/>
      <c r="R43" s="25"/>
      <c r="S43" s="25"/>
      <c r="T43" s="25"/>
      <c r="U43" s="29"/>
      <c r="V43" s="30"/>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c r="IW43" s="25"/>
      <c r="IX43" s="25"/>
      <c r="IY43" s="25"/>
      <c r="IZ43" s="25"/>
      <c r="JA43" s="25"/>
      <c r="JB43" s="25"/>
      <c r="JC43" s="25"/>
      <c r="JD43" s="25"/>
      <c r="JE43" s="25"/>
      <c r="JF43" s="25"/>
      <c r="JG43" s="25"/>
      <c r="JH43" s="25"/>
      <c r="JI43" s="25"/>
      <c r="JJ43" s="25"/>
      <c r="JK43" s="25"/>
      <c r="JL43" s="25"/>
      <c r="JM43" s="25"/>
      <c r="JN43" s="25"/>
      <c r="JO43" s="25"/>
      <c r="JP43" s="25"/>
      <c r="JQ43" s="25"/>
      <c r="JR43" s="25"/>
      <c r="JS43" s="25"/>
      <c r="JT43" s="25"/>
      <c r="JU43" s="25"/>
      <c r="JV43" s="25"/>
      <c r="JW43" s="25"/>
      <c r="JX43" s="25"/>
      <c r="JY43" s="25"/>
      <c r="JZ43" s="25"/>
      <c r="KA43" s="25"/>
      <c r="KB43" s="25"/>
      <c r="KC43" s="25"/>
      <c r="KD43" s="25"/>
      <c r="KE43" s="25"/>
      <c r="KF43" s="25"/>
      <c r="KG43" s="25"/>
      <c r="KH43" s="25"/>
      <c r="KI43" s="25"/>
      <c r="KJ43" s="25"/>
      <c r="KK43" s="25"/>
      <c r="KL43" s="25"/>
      <c r="KM43" s="25"/>
      <c r="KN43" s="25"/>
      <c r="KO43" s="25"/>
      <c r="KP43" s="25"/>
      <c r="KQ43" s="25"/>
      <c r="KR43" s="25"/>
      <c r="KS43" s="25"/>
      <c r="KT43" s="25"/>
      <c r="KU43" s="25"/>
      <c r="KV43" s="25"/>
      <c r="KW43" s="25"/>
      <c r="KX43" s="25"/>
      <c r="KY43" s="25"/>
      <c r="KZ43" s="25"/>
      <c r="LA43" s="25"/>
      <c r="LB43" s="25"/>
      <c r="LC43" s="25"/>
      <c r="LD43" s="25"/>
      <c r="LE43" s="25"/>
      <c r="LF43" s="25"/>
      <c r="LG43" s="25"/>
      <c r="LH43" s="25"/>
      <c r="LI43" s="25"/>
      <c r="LJ43" s="25"/>
      <c r="LK43" s="25"/>
      <c r="LL43" s="25"/>
      <c r="LM43" s="25"/>
      <c r="LN43" s="25"/>
      <c r="LO43" s="25"/>
      <c r="LP43" s="25"/>
      <c r="LQ43" s="25"/>
      <c r="LR43" s="25"/>
      <c r="LS43" s="25"/>
      <c r="LT43" s="25"/>
      <c r="LU43" s="25"/>
      <c r="LV43" s="25"/>
      <c r="LW43" s="25"/>
      <c r="LX43" s="25"/>
      <c r="LY43" s="25"/>
      <c r="LZ43" s="25"/>
      <c r="MA43" s="25"/>
      <c r="MB43" s="25"/>
      <c r="MC43" s="25"/>
      <c r="MD43" s="25"/>
      <c r="ME43" s="25"/>
      <c r="MF43" s="25"/>
      <c r="MG43" s="25"/>
      <c r="MH43" s="25"/>
      <c r="MI43" s="25"/>
      <c r="MJ43" s="25"/>
      <c r="MK43" s="25"/>
      <c r="ML43" s="25"/>
      <c r="MM43" s="25"/>
      <c r="MN43" s="25"/>
      <c r="MO43" s="25"/>
      <c r="MP43" s="25"/>
      <c r="MQ43" s="25"/>
      <c r="MR43" s="25"/>
      <c r="MS43" s="25"/>
      <c r="MT43" s="25"/>
      <c r="MU43" s="25"/>
      <c r="MV43" s="25"/>
      <c r="MW43" s="25"/>
      <c r="MX43" s="25"/>
      <c r="MY43" s="25"/>
      <c r="MZ43" s="25"/>
      <c r="NA43" s="25"/>
      <c r="NB43" s="25"/>
      <c r="NC43" s="25"/>
      <c r="ND43" s="25"/>
      <c r="NE43" s="25"/>
      <c r="NF43" s="25"/>
      <c r="NG43" s="25"/>
      <c r="NH43" s="25"/>
      <c r="NI43" s="25"/>
      <c r="NJ43" s="25"/>
      <c r="NK43" s="25"/>
      <c r="NL43" s="25"/>
      <c r="NM43" s="25"/>
      <c r="NN43" s="25"/>
      <c r="NO43" s="25"/>
      <c r="NP43" s="25"/>
      <c r="NQ43" s="25"/>
      <c r="NR43" s="25"/>
      <c r="NS43" s="25"/>
      <c r="NT43" s="25"/>
      <c r="NU43" s="25"/>
      <c r="NV43" s="25"/>
      <c r="NW43" s="25"/>
      <c r="NX43" s="25"/>
      <c r="NY43" s="25"/>
      <c r="NZ43" s="25"/>
      <c r="OA43" s="25"/>
      <c r="OB43" s="25"/>
      <c r="OC43" s="25"/>
      <c r="OD43" s="25"/>
      <c r="OE43" s="25"/>
      <c r="OF43" s="25"/>
      <c r="OG43" s="25"/>
      <c r="OH43" s="25"/>
      <c r="OI43" s="25"/>
      <c r="OJ43" s="25"/>
      <c r="OK43" s="25"/>
      <c r="OL43" s="25"/>
      <c r="OM43" s="25"/>
      <c r="ON43" s="25"/>
      <c r="OO43" s="25"/>
      <c r="OP43" s="25"/>
    </row>
    <row r="44" spans="1:406" s="38" customFormat="1" ht="14.15" hidden="1">
      <c r="A44" s="25"/>
      <c r="B44" s="25"/>
      <c r="C44" s="28"/>
      <c r="D44" s="28"/>
      <c r="E44" s="28"/>
      <c r="F44" s="28"/>
      <c r="G44" s="28"/>
      <c r="H44" s="28"/>
      <c r="I44" s="28"/>
      <c r="J44" s="28"/>
      <c r="K44" s="28"/>
      <c r="L44" s="25"/>
      <c r="M44" s="25"/>
      <c r="N44" s="25"/>
      <c r="O44" s="25"/>
      <c r="P44" s="25"/>
      <c r="Q44" s="25"/>
      <c r="R44" s="25"/>
      <c r="S44" s="25"/>
      <c r="T44" s="25"/>
      <c r="U44" s="29"/>
      <c r="V44" s="30"/>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row>
    <row r="45" spans="1:406" s="38" customFormat="1" ht="14.15" hidden="1">
      <c r="A45" s="25"/>
      <c r="B45" s="25"/>
      <c r="C45" s="25"/>
      <c r="D45" s="25"/>
      <c r="E45" s="25"/>
      <c r="F45" s="25"/>
      <c r="G45" s="28"/>
      <c r="H45" s="28"/>
      <c r="I45" s="28"/>
      <c r="J45" s="28"/>
      <c r="K45" s="28"/>
      <c r="L45" s="25"/>
      <c r="M45" s="25"/>
      <c r="N45" s="25"/>
      <c r="O45" s="25"/>
      <c r="P45" s="25"/>
      <c r="Q45" s="25"/>
      <c r="R45" s="25"/>
      <c r="S45" s="25"/>
      <c r="T45" s="25"/>
      <c r="U45" s="29"/>
      <c r="V45" s="30"/>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row>
    <row r="46" spans="1:406" s="38" customFormat="1" ht="14.15" hidden="1">
      <c r="A46" s="25"/>
      <c r="B46" s="25"/>
      <c r="C46" s="28"/>
      <c r="D46" s="28"/>
      <c r="E46" s="28"/>
      <c r="F46" s="28"/>
      <c r="G46" s="28"/>
      <c r="H46" s="28"/>
      <c r="I46" s="28"/>
      <c r="J46" s="28"/>
      <c r="K46" s="28"/>
      <c r="L46" s="25"/>
      <c r="M46" s="25"/>
      <c r="N46" s="25"/>
      <c r="O46" s="25"/>
      <c r="P46" s="25"/>
      <c r="Q46" s="25"/>
      <c r="R46" s="25"/>
      <c r="S46" s="25"/>
      <c r="T46" s="25"/>
      <c r="U46" s="29"/>
      <c r="V46" s="30"/>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row>
    <row r="47" spans="1:406" s="38" customFormat="1" ht="14.15" hidden="1">
      <c r="A47" s="25"/>
      <c r="B47" s="25"/>
      <c r="C47" s="28"/>
      <c r="D47" s="28"/>
      <c r="E47" s="28"/>
      <c r="F47" s="28"/>
      <c r="G47" s="28"/>
      <c r="H47" s="28"/>
      <c r="I47" s="28"/>
      <c r="J47" s="28"/>
      <c r="K47" s="28"/>
      <c r="L47" s="25"/>
      <c r="M47" s="25"/>
      <c r="N47" s="25"/>
      <c r="O47" s="25"/>
      <c r="P47" s="25"/>
      <c r="Q47" s="25"/>
      <c r="R47" s="25"/>
      <c r="S47" s="25"/>
      <c r="T47" s="25"/>
      <c r="U47" s="29"/>
      <c r="V47" s="30"/>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row>
    <row r="48" spans="1:406" s="38" customFormat="1" ht="14.15" hidden="1">
      <c r="A48" s="25"/>
      <c r="B48" s="25"/>
      <c r="C48" s="28"/>
      <c r="D48" s="28"/>
      <c r="E48" s="28"/>
      <c r="F48" s="28"/>
      <c r="G48" s="28"/>
      <c r="H48" s="28"/>
      <c r="I48" s="28"/>
      <c r="J48" s="28"/>
      <c r="K48" s="28"/>
      <c r="L48" s="25"/>
      <c r="M48" s="25"/>
      <c r="N48" s="25"/>
      <c r="O48" s="25"/>
      <c r="P48" s="25"/>
      <c r="Q48" s="25"/>
      <c r="R48" s="25"/>
      <c r="S48" s="25"/>
      <c r="T48" s="25"/>
      <c r="U48" s="29"/>
      <c r="V48" s="30"/>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row>
    <row r="49" spans="1:406" s="38" customFormat="1" ht="14.15" hidden="1">
      <c r="A49" s="25"/>
      <c r="B49" s="25"/>
      <c r="C49" s="28"/>
      <c r="D49" s="28"/>
      <c r="E49" s="28"/>
      <c r="F49" s="28"/>
      <c r="G49" s="28"/>
      <c r="H49" s="28"/>
      <c r="I49" s="28"/>
      <c r="J49" s="28"/>
      <c r="K49" s="28"/>
      <c r="L49" s="25"/>
      <c r="M49" s="25"/>
      <c r="N49" s="25"/>
      <c r="O49" s="25"/>
      <c r="P49" s="25"/>
      <c r="Q49" s="25"/>
      <c r="R49" s="25"/>
      <c r="S49" s="25"/>
      <c r="T49" s="25"/>
      <c r="U49" s="29"/>
      <c r="V49" s="30"/>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row>
    <row r="50" spans="1:406" s="38" customFormat="1" ht="14.15" hidden="1">
      <c r="A50" s="25"/>
      <c r="B50" s="25"/>
      <c r="C50" s="28"/>
      <c r="D50" s="28"/>
      <c r="E50" s="28"/>
      <c r="F50" s="28"/>
      <c r="G50" s="28"/>
      <c r="H50" s="28"/>
      <c r="I50" s="28"/>
      <c r="J50" s="28"/>
      <c r="K50" s="28"/>
      <c r="L50" s="25"/>
      <c r="M50" s="25"/>
      <c r="N50" s="25"/>
      <c r="O50" s="25"/>
      <c r="P50" s="25"/>
      <c r="Q50" s="25"/>
      <c r="R50" s="25"/>
      <c r="S50" s="25"/>
      <c r="T50" s="25"/>
      <c r="U50" s="29"/>
      <c r="V50" s="30"/>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row>
    <row r="51" spans="1:406" hidden="1">
      <c r="Q51" s="25"/>
      <c r="R51" s="25"/>
      <c r="S51" s="25"/>
      <c r="T51" s="25"/>
    </row>
    <row r="52" spans="1:406"/>
  </sheetData>
  <sheetProtection algorithmName="SHA-512" hashValue="ZjadfuYwkxPnmEGJZSNWvp1+XnKpGvxfZzrbEletTFwpiSLy2L8J6VdcNZjAv1mYhQKg/2GWlj8I1CmrJvkQpA==" saltValue="OfTugBQ5eTX7ktYmzPWuLg==" spinCount="100000" sheet="1" objects="1" selectLockedCells="1"/>
  <mergeCells count="15">
    <mergeCell ref="C31:J31"/>
    <mergeCell ref="C32:J32"/>
    <mergeCell ref="C27:J27"/>
    <mergeCell ref="C25:J25"/>
    <mergeCell ref="C26:J26"/>
    <mergeCell ref="C28:L28"/>
    <mergeCell ref="C30:J30"/>
    <mergeCell ref="C23:I23"/>
    <mergeCell ref="N10:N11"/>
    <mergeCell ref="H20:I20"/>
    <mergeCell ref="C6:D6"/>
    <mergeCell ref="H19:I19"/>
    <mergeCell ref="H9:I10"/>
    <mergeCell ref="C12:D13"/>
    <mergeCell ref="C14:D14"/>
  </mergeCells>
  <conditionalFormatting sqref="N12 N9:N10">
    <cfRule type="expression" dxfId="7" priority="1">
      <formula>A10="yes"</formula>
    </cfRule>
    <cfRule type="expression" dxfId="6" priority="2" stopIfTrue="1">
      <formula>"d14=""yes"""</formula>
    </cfRule>
  </conditionalFormatting>
  <conditionalFormatting sqref="S6:S7 S9">
    <cfRule type="expression" dxfId="5" priority="15">
      <formula>G10="yes"</formula>
    </cfRule>
    <cfRule type="expression" dxfId="4" priority="16" stopIfTrue="1">
      <formula>"d14=""yes"""</formula>
    </cfRule>
  </conditionalFormatting>
  <conditionalFormatting sqref="P12 P9:P10">
    <cfRule type="expression" dxfId="3" priority="17">
      <formula>#REF!="yes"</formula>
    </cfRule>
    <cfRule type="expression" dxfId="2" priority="18" stopIfTrue="1">
      <formula>"d14=""yes"""</formula>
    </cfRule>
  </conditionalFormatting>
  <conditionalFormatting sqref="O12 O9:O10">
    <cfRule type="expression" dxfId="1" priority="19">
      <formula>#REF!="yes"</formula>
    </cfRule>
    <cfRule type="expression" dxfId="0" priority="20" stopIfTrue="1">
      <formula>"d14=""yes"""</formula>
    </cfRule>
  </conditionalFormatting>
  <dataValidations count="1">
    <dataValidation type="list" allowBlank="1" showInputMessage="1" showErrorMessage="1" sqref="D11" xr:uid="{919A29CB-9A49-4434-B51C-E91651C12BF8}">
      <formula1>$U$2:$U$3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topLeftCell="A7" workbookViewId="0">
      <selection activeCell="A44" sqref="A44:XFD44"/>
    </sheetView>
  </sheetViews>
  <sheetFormatPr defaultColWidth="12.84375" defaultRowHeight="13.3"/>
  <cols>
    <col min="1" max="1" width="3.15234375" style="6" customWidth="1"/>
    <col min="2" max="2" width="8.15234375" style="6" customWidth="1"/>
    <col min="3" max="6" width="10" style="1" customWidth="1"/>
    <col min="7" max="16384" width="12.84375" style="7"/>
  </cols>
  <sheetData>
    <row r="1" spans="1:6">
      <c r="A1" s="9"/>
      <c r="B1" s="5"/>
      <c r="D1" s="2"/>
    </row>
    <row r="2" spans="1:6">
      <c r="B2" s="5"/>
      <c r="E2" s="146"/>
      <c r="F2" s="147"/>
    </row>
    <row r="3" spans="1:6">
      <c r="B3" s="6" t="s">
        <v>42</v>
      </c>
    </row>
    <row r="4" spans="1:6">
      <c r="C4" s="6"/>
      <c r="D4" s="6"/>
      <c r="E4" s="6"/>
      <c r="F4" s="6"/>
    </row>
    <row r="5" spans="1:6" ht="16.5" customHeight="1">
      <c r="D5" s="3"/>
      <c r="E5" s="3"/>
      <c r="F5" s="3"/>
    </row>
    <row r="6" spans="1:6">
      <c r="D6" s="3"/>
      <c r="E6" s="3"/>
      <c r="F6" s="3"/>
    </row>
    <row r="7" spans="1:6">
      <c r="D7" s="3"/>
      <c r="E7" s="3"/>
      <c r="F7" s="3"/>
    </row>
    <row r="8" spans="1:6">
      <c r="B8" s="5"/>
      <c r="D8" s="3"/>
      <c r="E8" s="3"/>
      <c r="F8" s="3"/>
    </row>
    <row r="9" spans="1:6" ht="15.75" customHeight="1">
      <c r="B9" s="148" t="s">
        <v>39</v>
      </c>
      <c r="C9" s="150" t="s">
        <v>40</v>
      </c>
      <c r="D9" s="150"/>
      <c r="E9" s="150" t="s">
        <v>41</v>
      </c>
      <c r="F9" s="151"/>
    </row>
    <row r="10" spans="1:6">
      <c r="B10" s="149"/>
      <c r="C10" s="21" t="s">
        <v>16</v>
      </c>
      <c r="D10" s="21" t="s">
        <v>20</v>
      </c>
      <c r="E10" s="21" t="s">
        <v>16</v>
      </c>
      <c r="F10" s="22" t="s">
        <v>20</v>
      </c>
    </row>
    <row r="11" spans="1:6" ht="14.6">
      <c r="A11" s="7"/>
      <c r="B11" s="14">
        <v>15</v>
      </c>
      <c r="C11" s="15">
        <v>0.3</v>
      </c>
      <c r="D11" s="15">
        <v>0.3</v>
      </c>
      <c r="E11" s="15">
        <v>0.01</v>
      </c>
      <c r="F11" s="15">
        <v>0.01</v>
      </c>
    </row>
    <row r="12" spans="1:6" ht="14.6">
      <c r="A12" s="7"/>
      <c r="B12" s="16">
        <v>16</v>
      </c>
      <c r="C12" s="15">
        <v>0.3</v>
      </c>
      <c r="D12" s="15">
        <v>0.3</v>
      </c>
      <c r="E12" s="15">
        <v>0.01</v>
      </c>
      <c r="F12" s="15">
        <v>0.01</v>
      </c>
    </row>
    <row r="13" spans="1:6" ht="14.6">
      <c r="A13" s="7"/>
      <c r="B13" s="16">
        <v>17</v>
      </c>
      <c r="C13" s="15">
        <v>0.34</v>
      </c>
      <c r="D13" s="15">
        <v>0.34</v>
      </c>
      <c r="E13" s="15">
        <v>0.01</v>
      </c>
      <c r="F13" s="15">
        <v>0.01</v>
      </c>
    </row>
    <row r="14" spans="1:6" ht="14.6">
      <c r="A14" s="7"/>
      <c r="B14" s="16">
        <v>18</v>
      </c>
      <c r="C14" s="15">
        <v>0.36</v>
      </c>
      <c r="D14" s="15">
        <v>0.36</v>
      </c>
      <c r="E14" s="15">
        <v>0.01</v>
      </c>
      <c r="F14" s="15">
        <v>0.01</v>
      </c>
    </row>
    <row r="15" spans="1:6" ht="14.6">
      <c r="A15" s="7"/>
      <c r="B15" s="16">
        <v>19</v>
      </c>
      <c r="C15" s="15">
        <v>0.36</v>
      </c>
      <c r="D15" s="15">
        <v>0.36</v>
      </c>
      <c r="E15" s="15">
        <v>0.01</v>
      </c>
      <c r="F15" s="15">
        <v>0.01</v>
      </c>
    </row>
    <row r="16" spans="1:6" ht="14.6">
      <c r="A16" s="7"/>
      <c r="B16" s="16">
        <v>20</v>
      </c>
      <c r="C16" s="15">
        <v>0.36</v>
      </c>
      <c r="D16" s="15">
        <v>0.36</v>
      </c>
      <c r="E16" s="15">
        <v>0.01</v>
      </c>
      <c r="F16" s="15">
        <v>0.01</v>
      </c>
    </row>
    <row r="17" spans="1:6" ht="14.6">
      <c r="A17" s="7"/>
      <c r="B17" s="16">
        <v>21</v>
      </c>
      <c r="C17" s="15">
        <v>0.34</v>
      </c>
      <c r="D17" s="15">
        <v>0.34</v>
      </c>
      <c r="E17" s="15">
        <v>0.01</v>
      </c>
      <c r="F17" s="15">
        <v>0.01</v>
      </c>
    </row>
    <row r="18" spans="1:6" ht="14.6">
      <c r="A18" s="7"/>
      <c r="B18" s="16">
        <v>22</v>
      </c>
      <c r="C18" s="15">
        <v>0.33</v>
      </c>
      <c r="D18" s="15">
        <v>0.33</v>
      </c>
      <c r="E18" s="15">
        <v>0.01</v>
      </c>
      <c r="F18" s="15">
        <v>0.01</v>
      </c>
    </row>
    <row r="19" spans="1:6" ht="14.6">
      <c r="A19" s="7"/>
      <c r="B19" s="16">
        <v>23</v>
      </c>
      <c r="C19" s="15">
        <v>0.31</v>
      </c>
      <c r="D19" s="15">
        <v>0.31</v>
      </c>
      <c r="E19" s="15">
        <v>0.01</v>
      </c>
      <c r="F19" s="15">
        <v>0.01</v>
      </c>
    </row>
    <row r="20" spans="1:6" ht="14.6">
      <c r="A20" s="7"/>
      <c r="B20" s="16">
        <v>24</v>
      </c>
      <c r="C20" s="15">
        <v>0.3</v>
      </c>
      <c r="D20" s="15">
        <v>0.3</v>
      </c>
      <c r="E20" s="15">
        <v>0.01</v>
      </c>
      <c r="F20" s="15">
        <v>0.01</v>
      </c>
    </row>
    <row r="21" spans="1:6" ht="14.6">
      <c r="A21" s="7"/>
      <c r="B21" s="16">
        <v>25</v>
      </c>
      <c r="C21" s="15">
        <v>0.28999999999999998</v>
      </c>
      <c r="D21" s="15">
        <v>0.28999999999999998</v>
      </c>
      <c r="E21" s="15">
        <v>0.01</v>
      </c>
      <c r="F21" s="15">
        <v>0.01</v>
      </c>
    </row>
    <row r="22" spans="1:6" ht="14.6">
      <c r="A22" s="7"/>
      <c r="B22" s="16">
        <v>26</v>
      </c>
      <c r="C22" s="15">
        <v>0.27</v>
      </c>
      <c r="D22" s="15">
        <v>0.27</v>
      </c>
      <c r="E22" s="15">
        <v>0.02</v>
      </c>
      <c r="F22" s="15">
        <v>0.02</v>
      </c>
    </row>
    <row r="23" spans="1:6" ht="14.6">
      <c r="A23" s="7"/>
      <c r="B23" s="16">
        <v>27</v>
      </c>
      <c r="C23" s="15">
        <v>0.25</v>
      </c>
      <c r="D23" s="15">
        <v>0.25</v>
      </c>
      <c r="E23" s="15">
        <v>0.03</v>
      </c>
      <c r="F23" s="15">
        <v>0.03</v>
      </c>
    </row>
    <row r="24" spans="1:6" ht="14.6">
      <c r="A24" s="7"/>
      <c r="B24" s="16">
        <v>28</v>
      </c>
      <c r="C24" s="15">
        <v>0.24</v>
      </c>
      <c r="D24" s="15">
        <v>0.24</v>
      </c>
      <c r="E24" s="15">
        <v>0.05</v>
      </c>
      <c r="F24" s="15">
        <v>0.05</v>
      </c>
    </row>
    <row r="25" spans="1:6" ht="14.6">
      <c r="A25" s="7"/>
      <c r="B25" s="16">
        <v>29</v>
      </c>
      <c r="C25" s="15">
        <v>0.24</v>
      </c>
      <c r="D25" s="15">
        <v>0.24</v>
      </c>
      <c r="E25" s="15">
        <v>0.05</v>
      </c>
      <c r="F25" s="15">
        <v>0.05</v>
      </c>
    </row>
    <row r="26" spans="1:6" ht="14.6">
      <c r="A26" s="7"/>
      <c r="B26" s="16">
        <v>30</v>
      </c>
      <c r="C26" s="15">
        <v>0.24</v>
      </c>
      <c r="D26" s="15">
        <v>0.24</v>
      </c>
      <c r="E26" s="15">
        <v>0.06</v>
      </c>
      <c r="F26" s="15">
        <v>0.06</v>
      </c>
    </row>
    <row r="27" spans="1:6" ht="14.6">
      <c r="A27" s="7"/>
      <c r="B27" s="16">
        <v>31</v>
      </c>
      <c r="C27" s="15">
        <v>0.24</v>
      </c>
      <c r="D27" s="15">
        <v>0.24</v>
      </c>
      <c r="E27" s="15">
        <v>0.08</v>
      </c>
      <c r="F27" s="15">
        <v>0.08</v>
      </c>
    </row>
    <row r="28" spans="1:6" ht="14.6">
      <c r="A28" s="7"/>
      <c r="B28" s="16">
        <v>32</v>
      </c>
      <c r="C28" s="15">
        <v>0.25</v>
      </c>
      <c r="D28" s="15">
        <v>0.25</v>
      </c>
      <c r="E28" s="15">
        <v>0.09</v>
      </c>
      <c r="F28" s="15">
        <v>0.09</v>
      </c>
    </row>
    <row r="29" spans="1:6" ht="14.6">
      <c r="A29" s="7"/>
      <c r="B29" s="16">
        <v>33</v>
      </c>
      <c r="C29" s="15">
        <v>0.26</v>
      </c>
      <c r="D29" s="15">
        <v>0.26</v>
      </c>
      <c r="E29" s="15">
        <v>0.12</v>
      </c>
      <c r="F29" s="15">
        <v>0.12</v>
      </c>
    </row>
    <row r="30" spans="1:6" ht="14.6">
      <c r="A30" s="7"/>
      <c r="B30" s="16">
        <v>34</v>
      </c>
      <c r="C30" s="15">
        <v>0.28000000000000003</v>
      </c>
      <c r="D30" s="15">
        <v>0.28000000000000003</v>
      </c>
      <c r="E30" s="15">
        <v>0.13</v>
      </c>
      <c r="F30" s="15">
        <v>0.13</v>
      </c>
    </row>
    <row r="31" spans="1:6" ht="14.6">
      <c r="A31" s="7"/>
      <c r="B31" s="16">
        <v>35</v>
      </c>
      <c r="C31" s="15">
        <v>0.3</v>
      </c>
      <c r="D31" s="15">
        <v>0.3</v>
      </c>
      <c r="E31" s="15">
        <v>0.15</v>
      </c>
      <c r="F31" s="15">
        <v>0.15</v>
      </c>
    </row>
    <row r="32" spans="1:6" ht="14.6">
      <c r="A32" s="7"/>
      <c r="B32" s="16">
        <v>36</v>
      </c>
      <c r="C32" s="15">
        <v>0.33</v>
      </c>
      <c r="D32" s="15">
        <v>0.33</v>
      </c>
      <c r="E32" s="15">
        <v>0.17</v>
      </c>
      <c r="F32" s="15">
        <v>0.17</v>
      </c>
    </row>
    <row r="33" spans="1:6" ht="14.6">
      <c r="A33" s="7"/>
      <c r="B33" s="16">
        <v>37</v>
      </c>
      <c r="C33" s="15">
        <v>0.36</v>
      </c>
      <c r="D33" s="15">
        <v>0.36</v>
      </c>
      <c r="E33" s="15">
        <v>0.19</v>
      </c>
      <c r="F33" s="15">
        <v>0.19</v>
      </c>
    </row>
    <row r="34" spans="1:6" ht="14.6">
      <c r="A34" s="7"/>
      <c r="B34" s="16">
        <v>38</v>
      </c>
      <c r="C34" s="15">
        <v>0.4</v>
      </c>
      <c r="D34" s="15">
        <v>0.4</v>
      </c>
      <c r="E34" s="15">
        <v>0.21</v>
      </c>
      <c r="F34" s="15">
        <v>0.21</v>
      </c>
    </row>
    <row r="35" spans="1:6" ht="14.6">
      <c r="A35" s="7"/>
      <c r="B35" s="16">
        <v>39</v>
      </c>
      <c r="C35" s="15">
        <v>0.44</v>
      </c>
      <c r="D35" s="15">
        <v>0.44</v>
      </c>
      <c r="E35" s="15">
        <v>0.23</v>
      </c>
      <c r="F35" s="15">
        <v>0.23</v>
      </c>
    </row>
    <row r="36" spans="1:6" ht="14.6">
      <c r="A36" s="7"/>
      <c r="B36" s="16">
        <v>40</v>
      </c>
      <c r="C36" s="15">
        <v>0.48</v>
      </c>
      <c r="D36" s="15">
        <v>0.48</v>
      </c>
      <c r="E36" s="15">
        <v>0.26</v>
      </c>
      <c r="F36" s="15">
        <v>0.26</v>
      </c>
    </row>
    <row r="37" spans="1:6" ht="14.6">
      <c r="A37" s="7"/>
      <c r="B37" s="16">
        <v>41</v>
      </c>
      <c r="C37" s="15">
        <v>0.52</v>
      </c>
      <c r="D37" s="15">
        <v>0.52</v>
      </c>
      <c r="E37" s="15">
        <v>0.28999999999999998</v>
      </c>
      <c r="F37" s="15">
        <v>0.28999999999999998</v>
      </c>
    </row>
    <row r="38" spans="1:6" ht="14.6">
      <c r="A38" s="7"/>
      <c r="B38" s="16">
        <v>42</v>
      </c>
      <c r="C38" s="15">
        <v>0.56999999999999995</v>
      </c>
      <c r="D38" s="15">
        <v>0.56999999999999995</v>
      </c>
      <c r="E38" s="15">
        <v>0.33</v>
      </c>
      <c r="F38" s="15">
        <v>0.33</v>
      </c>
    </row>
    <row r="39" spans="1:6" ht="14.6">
      <c r="A39" s="7"/>
      <c r="B39" s="16">
        <v>43</v>
      </c>
      <c r="C39" s="15">
        <v>0.62</v>
      </c>
      <c r="D39" s="15">
        <v>0.62</v>
      </c>
      <c r="E39" s="15">
        <v>0.37</v>
      </c>
      <c r="F39" s="15">
        <v>0.37</v>
      </c>
    </row>
    <row r="40" spans="1:6" ht="14.6">
      <c r="A40" s="7"/>
      <c r="B40" s="16">
        <v>44</v>
      </c>
      <c r="C40" s="15">
        <v>0.68</v>
      </c>
      <c r="D40" s="15">
        <v>0.68</v>
      </c>
      <c r="E40" s="15">
        <v>0.4</v>
      </c>
      <c r="F40" s="15">
        <v>0.4</v>
      </c>
    </row>
    <row r="41" spans="1:6" ht="14.6">
      <c r="A41" s="7"/>
      <c r="B41" s="16">
        <v>45</v>
      </c>
      <c r="C41" s="15">
        <v>0.74</v>
      </c>
      <c r="D41" s="15">
        <v>0.74</v>
      </c>
      <c r="E41" s="15">
        <v>0.45</v>
      </c>
      <c r="F41" s="15">
        <v>0.45</v>
      </c>
    </row>
    <row r="42" spans="1:6" ht="14.6">
      <c r="A42" s="7"/>
      <c r="B42" s="16">
        <v>46</v>
      </c>
      <c r="C42" s="15">
        <v>0.8</v>
      </c>
      <c r="D42" s="15">
        <v>0.8</v>
      </c>
      <c r="E42" s="15">
        <v>0.52</v>
      </c>
      <c r="F42" s="15">
        <v>0.52</v>
      </c>
    </row>
    <row r="43" spans="1:6" ht="14.6">
      <c r="A43" s="7"/>
      <c r="B43" s="16">
        <v>47</v>
      </c>
      <c r="C43" s="15">
        <v>0.87</v>
      </c>
      <c r="D43" s="15">
        <v>0.87</v>
      </c>
      <c r="E43" s="15">
        <v>0.57999999999999996</v>
      </c>
      <c r="F43" s="15">
        <v>0.57999999999999996</v>
      </c>
    </row>
    <row r="44" spans="1:6" ht="14.6">
      <c r="A44" s="7"/>
      <c r="B44" s="16">
        <v>48</v>
      </c>
      <c r="C44" s="15">
        <v>0.94</v>
      </c>
      <c r="D44" s="15">
        <v>0.94</v>
      </c>
      <c r="E44" s="15">
        <v>0.66</v>
      </c>
      <c r="F44" s="15">
        <v>0.66</v>
      </c>
    </row>
    <row r="45" spans="1:6" ht="14.6">
      <c r="A45" s="7"/>
      <c r="B45" s="16">
        <v>49</v>
      </c>
      <c r="C45" s="15">
        <v>1.02</v>
      </c>
      <c r="D45" s="15">
        <v>1.02</v>
      </c>
      <c r="E45" s="15">
        <v>0.75</v>
      </c>
      <c r="F45" s="15">
        <v>0.75</v>
      </c>
    </row>
    <row r="46" spans="1:6" ht="14.6">
      <c r="A46" s="7"/>
      <c r="B46" s="16">
        <v>50</v>
      </c>
      <c r="C46" s="15">
        <v>1.1000000000000001</v>
      </c>
      <c r="D46" s="15">
        <v>1.1000000000000001</v>
      </c>
      <c r="E46" s="15">
        <v>0.85</v>
      </c>
      <c r="F46" s="15">
        <v>0.85</v>
      </c>
    </row>
    <row r="47" spans="1:6" ht="14.6">
      <c r="A47" s="7"/>
      <c r="B47" s="16">
        <v>51</v>
      </c>
      <c r="C47" s="15">
        <v>1.19</v>
      </c>
      <c r="D47" s="15">
        <v>1.19</v>
      </c>
      <c r="E47" s="15">
        <v>0.98</v>
      </c>
      <c r="F47" s="15">
        <v>0.98</v>
      </c>
    </row>
    <row r="48" spans="1:6" ht="14.6">
      <c r="A48" s="7"/>
      <c r="B48" s="16">
        <v>52</v>
      </c>
      <c r="C48" s="15">
        <v>1.3</v>
      </c>
      <c r="D48" s="15">
        <v>1.3</v>
      </c>
      <c r="E48" s="15">
        <v>1.1100000000000001</v>
      </c>
      <c r="F48" s="15">
        <v>1.1100000000000001</v>
      </c>
    </row>
    <row r="49" spans="1:6" ht="14.6">
      <c r="A49" s="7"/>
      <c r="B49" s="16">
        <v>53</v>
      </c>
      <c r="C49" s="15">
        <v>1.41</v>
      </c>
      <c r="D49" s="15">
        <v>1.41</v>
      </c>
      <c r="E49" s="15">
        <v>1.27</v>
      </c>
      <c r="F49" s="15">
        <v>1.27</v>
      </c>
    </row>
    <row r="50" spans="1:6" ht="14.6">
      <c r="A50" s="7"/>
      <c r="B50" s="16">
        <v>54</v>
      </c>
      <c r="C50" s="15">
        <v>1.54</v>
      </c>
      <c r="D50" s="15">
        <v>1.54</v>
      </c>
      <c r="E50" s="15">
        <v>1.45</v>
      </c>
      <c r="F50" s="15">
        <v>1.45</v>
      </c>
    </row>
    <row r="51" spans="1:6" ht="14.6">
      <c r="A51" s="7"/>
      <c r="B51" s="16">
        <v>55</v>
      </c>
      <c r="C51" s="15">
        <v>1.69</v>
      </c>
      <c r="D51" s="15">
        <v>1.69</v>
      </c>
      <c r="E51" s="15">
        <v>1.65</v>
      </c>
      <c r="F51" s="15">
        <v>1.65</v>
      </c>
    </row>
    <row r="52" spans="1:6" ht="14.6">
      <c r="A52" s="7"/>
      <c r="B52" s="16">
        <v>56</v>
      </c>
      <c r="C52" s="15">
        <v>1.85</v>
      </c>
      <c r="D52" s="15">
        <v>1.85</v>
      </c>
      <c r="E52" s="15">
        <v>1.88</v>
      </c>
      <c r="F52" s="15">
        <v>1.88</v>
      </c>
    </row>
    <row r="53" spans="1:6" ht="14.6">
      <c r="A53" s="7"/>
      <c r="B53" s="16">
        <v>57</v>
      </c>
      <c r="C53" s="15">
        <v>2.04</v>
      </c>
      <c r="D53" s="15">
        <v>2.04</v>
      </c>
      <c r="E53" s="15">
        <v>2.14</v>
      </c>
      <c r="F53" s="15">
        <v>2.14</v>
      </c>
    </row>
    <row r="54" spans="1:6" ht="14.6">
      <c r="A54" s="7"/>
      <c r="B54" s="16">
        <v>58</v>
      </c>
      <c r="C54" s="15">
        <v>2.2599999999999998</v>
      </c>
      <c r="D54" s="15">
        <v>2.2599999999999998</v>
      </c>
      <c r="E54" s="15">
        <v>2.44</v>
      </c>
      <c r="F54" s="15">
        <v>2.44</v>
      </c>
    </row>
    <row r="55" spans="1:6" ht="14.6">
      <c r="A55" s="7"/>
      <c r="B55" s="16">
        <v>59</v>
      </c>
      <c r="C55" s="15">
        <v>2.52</v>
      </c>
      <c r="D55" s="15">
        <v>2.52</v>
      </c>
      <c r="E55" s="15">
        <v>2.76</v>
      </c>
      <c r="F55" s="15">
        <v>2.76</v>
      </c>
    </row>
    <row r="56" spans="1:6" ht="14.6">
      <c r="A56" s="7"/>
      <c r="B56" s="16">
        <v>60</v>
      </c>
      <c r="C56" s="15">
        <v>2.8</v>
      </c>
      <c r="D56" s="15">
        <v>2.8</v>
      </c>
      <c r="E56" s="15">
        <v>3.15</v>
      </c>
      <c r="F56" s="15">
        <v>3.15</v>
      </c>
    </row>
    <row r="57" spans="1:6" ht="14.6">
      <c r="A57" s="7"/>
      <c r="B57" s="16">
        <v>61</v>
      </c>
      <c r="C57" s="15">
        <v>3.14</v>
      </c>
      <c r="D57" s="15">
        <v>3.14</v>
      </c>
      <c r="E57" s="15">
        <v>3.55</v>
      </c>
      <c r="F57" s="15">
        <v>3.55</v>
      </c>
    </row>
    <row r="58" spans="1:6" ht="14.6">
      <c r="A58" s="7"/>
      <c r="B58" s="16">
        <v>62</v>
      </c>
      <c r="C58" s="15">
        <v>3.51</v>
      </c>
      <c r="D58" s="15">
        <v>3.51</v>
      </c>
      <c r="E58" s="15">
        <v>4.0199999999999996</v>
      </c>
      <c r="F58" s="15">
        <v>4.0199999999999996</v>
      </c>
    </row>
    <row r="59" spans="1:6" ht="14.6">
      <c r="A59" s="7"/>
      <c r="B59" s="16">
        <v>63</v>
      </c>
      <c r="C59" s="15">
        <v>3.95</v>
      </c>
      <c r="D59" s="15">
        <v>3.95</v>
      </c>
      <c r="E59" s="15">
        <v>4.53</v>
      </c>
      <c r="F59" s="15">
        <v>4.53</v>
      </c>
    </row>
    <row r="60" spans="1:6" ht="14.6">
      <c r="A60" s="7"/>
      <c r="B60" s="16">
        <v>64</v>
      </c>
      <c r="C60" s="15">
        <v>4.4400000000000004</v>
      </c>
      <c r="D60" s="15">
        <v>4.4400000000000004</v>
      </c>
      <c r="E60" s="15">
        <v>5.0999999999999996</v>
      </c>
      <c r="F60" s="15">
        <v>5.0999999999999996</v>
      </c>
    </row>
    <row r="61" spans="1:6" ht="14.6">
      <c r="A61" s="7"/>
      <c r="B61" s="16">
        <v>65</v>
      </c>
      <c r="C61" s="15"/>
      <c r="D61" s="15"/>
      <c r="E61" s="15"/>
      <c r="F61" s="15"/>
    </row>
    <row r="62" spans="1:6" ht="14.6">
      <c r="A62" s="7"/>
      <c r="B62" s="16">
        <v>66</v>
      </c>
      <c r="C62" s="15"/>
      <c r="D62" s="15"/>
      <c r="E62" s="23"/>
      <c r="F62" s="23"/>
    </row>
    <row r="63" spans="1:6" ht="14.6">
      <c r="A63" s="1"/>
      <c r="B63" s="16">
        <v>67</v>
      </c>
      <c r="C63" s="15"/>
      <c r="D63" s="15"/>
      <c r="E63" s="24"/>
      <c r="F63" s="24"/>
    </row>
    <row r="64" spans="1:6" ht="14.6">
      <c r="A64" s="1"/>
      <c r="B64" s="16">
        <v>68</v>
      </c>
      <c r="C64" s="15"/>
      <c r="D64" s="15"/>
      <c r="E64" s="24"/>
      <c r="F64" s="24"/>
    </row>
    <row r="65" spans="1:6" ht="14.6">
      <c r="A65" s="1"/>
      <c r="B65" s="17">
        <v>69</v>
      </c>
      <c r="C65" s="15"/>
      <c r="D65" s="15"/>
      <c r="E65" s="24"/>
      <c r="F65" s="24"/>
    </row>
    <row r="66" spans="1:6">
      <c r="A66" s="1"/>
      <c r="B66" s="1"/>
      <c r="D66" s="4"/>
    </row>
    <row r="67" spans="1:6">
      <c r="A67" s="10"/>
      <c r="B67" s="8"/>
    </row>
    <row r="68" spans="1:6">
      <c r="A68" s="7"/>
      <c r="B68" s="7"/>
      <c r="C68" s="13"/>
      <c r="D68" s="12"/>
      <c r="E68" s="11"/>
      <c r="F68" s="11"/>
    </row>
    <row r="69" spans="1:6">
      <c r="A69" s="7"/>
      <c r="B69" s="7"/>
      <c r="C69" s="13"/>
      <c r="D69" s="12"/>
      <c r="E69" s="11"/>
      <c r="F69" s="11"/>
    </row>
    <row r="70" spans="1:6">
      <c r="A70" s="7"/>
      <c r="B70" s="7"/>
      <c r="C70" s="13"/>
      <c r="D70" s="12"/>
      <c r="E70" s="11"/>
      <c r="F70" s="11"/>
    </row>
    <row r="71" spans="1:6">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1E6FB3292E2844862B34DB5950F8C7" ma:contentTypeVersion="14" ma:contentTypeDescription="Create a new document." ma:contentTypeScope="" ma:versionID="92aa9ca12a0e980e006896656a28a254">
  <xsd:schema xmlns:xsd="http://www.w3.org/2001/XMLSchema" xmlns:xs="http://www.w3.org/2001/XMLSchema" xmlns:p="http://schemas.microsoft.com/office/2006/metadata/properties" xmlns:ns3="ddb862eb-02cf-42bf-bfef-157ccce6fa0b" xmlns:ns4="4b6a4abc-c52d-495c-adc3-fceb971a2592" targetNamespace="http://schemas.microsoft.com/office/2006/metadata/properties" ma:root="true" ma:fieldsID="1ddc3cbabd136a8664d41d66eb6199eb" ns3:_="" ns4:_="">
    <xsd:import namespace="ddb862eb-02cf-42bf-bfef-157ccce6fa0b"/>
    <xsd:import namespace="4b6a4abc-c52d-495c-adc3-fceb971a25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862eb-02cf-42bf-bfef-157ccce6fa0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6a4abc-c52d-495c-adc3-fceb971a259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94AD58-2BE9-4BF2-9C5F-B13F83AEF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862eb-02cf-42bf-bfef-157ccce6fa0b"/>
    <ds:schemaRef ds:uri="4b6a4abc-c52d-495c-adc3-fceb971a2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33A1C9-FEC4-49CF-8304-E7A5E2D9F9B6}">
  <ds:schemaRefs>
    <ds:schemaRef ds:uri="http://purl.org/dc/terms/"/>
    <ds:schemaRef ds:uri="http://schemas.openxmlformats.org/package/2006/metadata/core-properties"/>
    <ds:schemaRef ds:uri="http://purl.org/dc/dcmitype/"/>
    <ds:schemaRef ds:uri="http://schemas.microsoft.com/office/infopath/2007/PartnerControls"/>
    <ds:schemaRef ds:uri="4b6a4abc-c52d-495c-adc3-fceb971a2592"/>
    <ds:schemaRef ds:uri="http://purl.org/dc/elements/1.1/"/>
    <ds:schemaRef ds:uri="http://schemas.microsoft.com/office/2006/metadata/properties"/>
    <ds:schemaRef ds:uri="http://schemas.microsoft.com/office/2006/documentManagement/types"/>
    <ds:schemaRef ds:uri="ddb862eb-02cf-42bf-bfef-157ccce6fa0b"/>
    <ds:schemaRef ds:uri="http://www.w3.org/XML/1998/namespace"/>
  </ds:schemaRefs>
</ds:datastoreItem>
</file>

<file path=customXml/itemProps3.xml><?xml version="1.0" encoding="utf-8"?>
<ds:datastoreItem xmlns:ds="http://schemas.openxmlformats.org/officeDocument/2006/customXml" ds:itemID="{64BD0B89-ECB8-4B6F-AFCC-FDB567759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D&amp;TPD-Rates</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2023-06-05T22:38:03Z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0x010100491E6FB3292E2844862B34DB5950F8C7</vt:lpwstr>
  </property>
</Properties>
</file>