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precisionadmin.sharepoint.com/sites/ProductDisclosureWorkinggroupNexus/Shared Documents/1. Nexus Disclosure (DDC)/ZZ_Corporate and Business Plan Documents/Corporate Plans/3. Hastings Deering/Final/Hastings_Enterprise/"/>
    </mc:Choice>
  </mc:AlternateContent>
  <xr:revisionPtr revIDLastSave="0" documentId="14_{82426A34-A1C5-49CE-83E8-28FCEF8C56DE}" xr6:coauthVersionLast="47" xr6:coauthVersionMax="47" xr10:uidLastSave="{00000000-0000-0000-0000-000000000000}"/>
  <bookViews>
    <workbookView xWindow="-120" yWindow="-120" windowWidth="29040" windowHeight="15840" xr2:uid="{00000000-000D-0000-FFFF-FFFF00000000}"/>
  </bookViews>
  <sheets>
    <sheet name="Calculator" sheetId="4" r:id="rId1"/>
    <sheet name="D&amp;TPD-Rates" sheetId="7" state="hidden" r:id="rId2"/>
  </sheets>
  <definedNames>
    <definedName name="Casual">Calculator!$S$11</definedName>
    <definedName name="Employmenttype">Calculator!$P$11:$P$12</definedName>
    <definedName name="Permanent">Calculator!$Q$11:$Q$12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2" i="7" l="1"/>
  <c r="H62" i="7"/>
  <c r="W4" i="4" l="1"/>
  <c r="D9" i="4" l="1"/>
  <c r="H61" i="7"/>
  <c r="G61" i="7"/>
  <c r="H60" i="7"/>
  <c r="G60" i="7"/>
  <c r="H59" i="7"/>
  <c r="G59" i="7"/>
  <c r="H58" i="7"/>
  <c r="G58" i="7"/>
  <c r="H57" i="7"/>
  <c r="G57" i="7"/>
  <c r="H56" i="7"/>
  <c r="G56" i="7"/>
  <c r="H55" i="7"/>
  <c r="G55" i="7"/>
  <c r="H54" i="7"/>
  <c r="G54" i="7"/>
  <c r="H53" i="7"/>
  <c r="G53" i="7"/>
  <c r="H52" i="7"/>
  <c r="G52" i="7"/>
  <c r="H51" i="7"/>
  <c r="G51" i="7"/>
  <c r="H50" i="7"/>
  <c r="G50" i="7"/>
  <c r="H49" i="7"/>
  <c r="G49" i="7"/>
  <c r="H48" i="7"/>
  <c r="G48" i="7"/>
  <c r="H47" i="7"/>
  <c r="G47" i="7"/>
  <c r="H46" i="7"/>
  <c r="G46" i="7"/>
  <c r="H45" i="7"/>
  <c r="G45" i="7"/>
  <c r="H44" i="7"/>
  <c r="G44" i="7"/>
  <c r="H43" i="7"/>
  <c r="G43" i="7"/>
  <c r="H42" i="7"/>
  <c r="G42" i="7"/>
  <c r="H41" i="7"/>
  <c r="G41" i="7"/>
  <c r="H40" i="7"/>
  <c r="G40" i="7"/>
  <c r="H39" i="7"/>
  <c r="G39" i="7"/>
  <c r="H38" i="7"/>
  <c r="G38" i="7"/>
  <c r="H37" i="7"/>
  <c r="G37" i="7"/>
  <c r="H36" i="7"/>
  <c r="G36" i="7"/>
  <c r="H35" i="7"/>
  <c r="G35" i="7"/>
  <c r="H34" i="7"/>
  <c r="G34" i="7"/>
  <c r="H33" i="7"/>
  <c r="G33" i="7"/>
  <c r="H32" i="7"/>
  <c r="G32" i="7"/>
  <c r="H31" i="7"/>
  <c r="G31" i="7"/>
  <c r="H30" i="7"/>
  <c r="G30" i="7"/>
  <c r="H29" i="7"/>
  <c r="G29" i="7"/>
  <c r="H28" i="7"/>
  <c r="G28" i="7"/>
  <c r="H27" i="7"/>
  <c r="G27" i="7"/>
  <c r="H26" i="7"/>
  <c r="G26" i="7"/>
  <c r="H25" i="7"/>
  <c r="G25" i="7"/>
  <c r="H24" i="7"/>
  <c r="G24" i="7"/>
  <c r="H23" i="7"/>
  <c r="G23" i="7"/>
  <c r="H22" i="7"/>
  <c r="G22" i="7"/>
  <c r="H21" i="7"/>
  <c r="G21" i="7"/>
  <c r="H20" i="7"/>
  <c r="G20" i="7"/>
  <c r="H19" i="7"/>
  <c r="G19" i="7"/>
  <c r="H18" i="7"/>
  <c r="G18" i="7"/>
  <c r="H17" i="7"/>
  <c r="G17" i="7"/>
  <c r="H16" i="7"/>
  <c r="G16" i="7"/>
  <c r="H15" i="7"/>
  <c r="G15" i="7"/>
  <c r="H14" i="7"/>
  <c r="G14" i="7"/>
  <c r="H13" i="7"/>
  <c r="G13" i="7"/>
  <c r="H12" i="7"/>
  <c r="G12" i="7"/>
  <c r="H11" i="7"/>
  <c r="G11" i="7"/>
  <c r="I10" i="4" l="1"/>
  <c r="I7" i="4"/>
  <c r="I9" i="4"/>
  <c r="I8" i="4"/>
  <c r="W5" i="4"/>
  <c r="M7" i="4" l="1"/>
  <c r="M12" i="4"/>
  <c r="M8" i="4"/>
  <c r="M11" i="4"/>
  <c r="I13" i="4" l="1"/>
  <c r="M13" i="4"/>
  <c r="I12" i="4"/>
  <c r="L11" i="4"/>
  <c r="M16" i="4" l="1"/>
  <c r="M9" i="4"/>
  <c r="L13" i="4"/>
  <c r="L12" i="4"/>
  <c r="L8" i="4"/>
  <c r="M15" i="4" l="1"/>
  <c r="L9" i="4"/>
  <c r="L16" i="4"/>
  <c r="L7" i="4"/>
  <c r="M17" i="4" l="1"/>
  <c r="L17" i="4" s="1"/>
  <c r="I15" i="4" s="1"/>
  <c r="L15" i="4"/>
  <c r="I16" i="4" l="1"/>
</calcChain>
</file>

<file path=xl/sharedStrings.xml><?xml version="1.0" encoding="utf-8"?>
<sst xmlns="http://schemas.openxmlformats.org/spreadsheetml/2006/main" count="61" uniqueCount="53">
  <si>
    <t>Hastings Deering Superannuation Plan (Enterprise Agreement employees) - Insurance calculator</t>
  </si>
  <si>
    <t>for Permanent Employees including employees on at least a six month contract</t>
  </si>
  <si>
    <t>Male</t>
  </si>
  <si>
    <t>Date at Age 65</t>
  </si>
  <si>
    <t>Your details</t>
  </si>
  <si>
    <t>Premium &amp; Cover Summary</t>
  </si>
  <si>
    <t>Detailed Premium Breakdown</t>
  </si>
  <si>
    <t>Female</t>
  </si>
  <si>
    <t>Years to Age 65</t>
  </si>
  <si>
    <t>Please complete the appropriate blank highlighted fields</t>
  </si>
  <si>
    <t>Weekly</t>
  </si>
  <si>
    <t>Annual</t>
  </si>
  <si>
    <t>Yes</t>
  </si>
  <si>
    <t>Date of Calculation (dd/mm/yyyy)</t>
  </si>
  <si>
    <t>Standard Death Cover</t>
  </si>
  <si>
    <t>Standard Death Premium</t>
  </si>
  <si>
    <t>No</t>
  </si>
  <si>
    <t>DOB (dd/mm/yyyy)</t>
  </si>
  <si>
    <t>Standard TPD Cover</t>
  </si>
  <si>
    <t>Standard TPD Premium</t>
  </si>
  <si>
    <t>Age</t>
  </si>
  <si>
    <t>Additional Death Cover</t>
  </si>
  <si>
    <t>Total Standard Premium</t>
  </si>
  <si>
    <t>Gender</t>
  </si>
  <si>
    <t>Additional TPD Cover</t>
  </si>
  <si>
    <t>Salary</t>
  </si>
  <si>
    <t>Additional Death Premium</t>
  </si>
  <si>
    <t>% of Salary (default = 10%)</t>
  </si>
  <si>
    <t>Total Death Cover</t>
  </si>
  <si>
    <t>Additional TPD Premium</t>
  </si>
  <si>
    <r>
      <rPr>
        <b/>
        <i/>
        <sz val="10"/>
        <color rgb="FFF24E49"/>
        <rFont val="Arial"/>
        <family val="2"/>
      </rPr>
      <t xml:space="preserve">Please complete if you require Additional Death &amp; TPD cover </t>
    </r>
    <r>
      <rPr>
        <b/>
        <i/>
        <vertAlign val="superscript"/>
        <sz val="12"/>
        <color rgb="FFF24E49"/>
        <rFont val="Arial"/>
        <family val="2"/>
      </rPr>
      <t>1</t>
    </r>
    <r>
      <rPr>
        <i/>
        <sz val="10"/>
        <color rgb="FFF24E49"/>
        <rFont val="Arial"/>
        <family val="2"/>
      </rPr>
      <t xml:space="preserve">
(NOTE: This amount is in addition to your Standard cover)</t>
    </r>
  </si>
  <si>
    <t>Total TPD Cover</t>
  </si>
  <si>
    <t>Total Additional Premium</t>
  </si>
  <si>
    <r>
      <t xml:space="preserve">Total Premium - Weekly </t>
    </r>
    <r>
      <rPr>
        <b/>
        <vertAlign val="superscript"/>
        <sz val="12"/>
        <color rgb="FF1C355E"/>
        <rFont val="Arial"/>
        <family val="2"/>
      </rPr>
      <t>2</t>
    </r>
  </si>
  <si>
    <t>Total Death Premium</t>
  </si>
  <si>
    <t>Total Premium - Annual</t>
  </si>
  <si>
    <t>Total TPD Premium</t>
  </si>
  <si>
    <r>
      <t xml:space="preserve">Total Premium </t>
    </r>
    <r>
      <rPr>
        <b/>
        <vertAlign val="superscript"/>
        <sz val="12"/>
        <color rgb="FF1C355E"/>
        <rFont val="Arial"/>
        <family val="2"/>
      </rPr>
      <t>2</t>
    </r>
  </si>
  <si>
    <t>1.  Applications for additional cover are subject to acceptance by the insurer.</t>
  </si>
  <si>
    <t>2.  Rounding variations may occur in the calculations.</t>
  </si>
  <si>
    <t>3.  Cover in excess of $1,250,000 is subject to acceptance by the insurer.</t>
  </si>
  <si>
    <t>Hasting Deering permanent employees</t>
  </si>
  <si>
    <t xml:space="preserve">
If you are an eligible Permanent Employee (refer to your Super-Savings Corporate Insurance guide), you will automatically receive the amount of Standard Death and Total &amp; Permanent Disability cover as shown above, subject to the Automatic Acceptance Limit of $1,250,000 as set by the insurer.
The cover amounts shown above have not been limited to this limit. A health questionnaire may be required if your cover is over the Automatic Acceptance Limit, you do not join Australian Retirement Trust when you are first employed by Hastings Deering, or you choose a higher level of cover at a later date. </t>
  </si>
  <si>
    <t>Important Notes and Disclaimer</t>
  </si>
  <si>
    <t>Please read this quote in conjunction with your Product Disclosure Statement (PDS), available from https://portal.australianretirementtrust.com.au/hastings-deering-enterprise</t>
  </si>
  <si>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</si>
  <si>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</si>
  <si>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</si>
  <si>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Annual Rates Per $10,000 Sum Insured Payable Monthly</t>
  </si>
  <si>
    <t>Age Last</t>
  </si>
  <si>
    <t>Death</t>
  </si>
  <si>
    <t>TPD</t>
  </si>
  <si>
    <t>Dth &amp; TPD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</si>
</sst>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s>
  <fonts count="125">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sz val="10"/>
      <color theme="1"/>
      <name val="Arial"/>
      <family val="2"/>
    </font>
    <font>
      <b/>
      <u/>
      <sz val="10"/>
      <name val="Neo Sans"/>
      <family val="2"/>
    </font>
    <font>
      <b/>
      <u/>
      <sz val="10"/>
      <color theme="1"/>
      <name val="Neo Sans"/>
      <family val="2"/>
    </font>
    <font>
      <vertAlign val="superscript"/>
      <sz val="14"/>
      <color theme="1"/>
      <name val="Arial"/>
      <family val="2"/>
    </font>
    <font>
      <sz val="11"/>
      <color rgb="FF1C355E"/>
      <name val="Arial"/>
      <family val="2"/>
    </font>
    <font>
      <b/>
      <sz val="16"/>
      <color rgb="FF1C355E"/>
      <name val="Arial"/>
      <family val="2"/>
    </font>
    <font>
      <sz val="10"/>
      <color rgb="FF1C355E"/>
      <name val="Arial"/>
      <family val="2"/>
    </font>
    <font>
      <b/>
      <sz val="11"/>
      <color rgb="FF1C355E"/>
      <name val="Arial"/>
      <family val="2"/>
    </font>
    <font>
      <b/>
      <u/>
      <sz val="10"/>
      <color rgb="FF1C355E"/>
      <name val="Arial"/>
      <family val="2"/>
    </font>
    <font>
      <b/>
      <u/>
      <sz val="11"/>
      <color rgb="FF1C355E"/>
      <name val="Arial"/>
      <family val="2"/>
    </font>
    <font>
      <b/>
      <sz val="14"/>
      <color rgb="FF1C355E"/>
      <name val="Arial"/>
      <family val="2"/>
    </font>
    <font>
      <i/>
      <sz val="10"/>
      <color rgb="FF1C355E"/>
      <name val="Arial"/>
      <family val="2"/>
    </font>
    <font>
      <sz val="9"/>
      <color rgb="FF1C355E"/>
      <name val="Arial"/>
      <family val="2"/>
    </font>
    <font>
      <b/>
      <sz val="10"/>
      <color rgb="FF1C355E"/>
      <name val="Arial"/>
      <family val="2"/>
    </font>
    <font>
      <b/>
      <sz val="12"/>
      <color rgb="FF1C355E"/>
      <name val="Arial"/>
      <family val="2"/>
    </font>
    <font>
      <b/>
      <sz val="14"/>
      <color rgb="FF1C355E"/>
      <name val="Calibri"/>
      <family val="2"/>
      <scheme val="minor"/>
    </font>
    <font>
      <sz val="11"/>
      <color rgb="FF1C355E"/>
      <name val="Calibri"/>
      <family val="2"/>
      <scheme val="minor"/>
    </font>
    <font>
      <b/>
      <vertAlign val="superscript"/>
      <sz val="12"/>
      <color rgb="FF1C355E"/>
      <name val="Arial"/>
      <family val="2"/>
    </font>
    <font>
      <sz val="9"/>
      <color rgb="FF1C355E"/>
      <name val="Calibri"/>
      <family val="2"/>
      <scheme val="minor"/>
    </font>
    <font>
      <b/>
      <i/>
      <sz val="12"/>
      <color rgb="FFF24E49"/>
      <name val="Arial"/>
      <family val="2"/>
    </font>
    <font>
      <b/>
      <i/>
      <sz val="10"/>
      <color rgb="FFF24E49"/>
      <name val="Arial"/>
      <family val="2"/>
    </font>
    <font>
      <i/>
      <sz val="10"/>
      <color rgb="FFF24E49"/>
      <name val="Arial"/>
      <family val="2"/>
    </font>
    <font>
      <b/>
      <i/>
      <vertAlign val="superscript"/>
      <sz val="12"/>
      <color rgb="FFF24E49"/>
      <name val="Arial"/>
      <family val="2"/>
    </font>
    <font>
      <b/>
      <sz val="18"/>
      <color rgb="FF0051FF"/>
      <name val="Arial"/>
      <family val="2"/>
    </font>
    <font>
      <sz val="10"/>
      <color rgb="FF0051FF"/>
      <name val="Arial"/>
      <family val="2"/>
    </font>
    <font>
      <b/>
      <u/>
      <sz val="10"/>
      <color rgb="FF0051FF"/>
      <name val="Arial"/>
      <family val="2"/>
    </font>
    <font>
      <b/>
      <sz val="14"/>
      <color rgb="FF0051FF"/>
      <name val="Arial"/>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F0000"/>
        <bgColor indexed="43"/>
      </patternFill>
    </fill>
    <fill>
      <patternFill patternType="solid">
        <fgColor rgb="FFFF0000"/>
        <bgColor indexed="64"/>
      </patternFill>
    </fill>
    <fill>
      <patternFill patternType="solid">
        <fgColor rgb="FFF0F4F7"/>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medium">
        <color rgb="FFD1F2FF"/>
      </left>
      <right style="medium">
        <color rgb="FFD1F2FF"/>
      </right>
      <top style="medium">
        <color rgb="FFD1F2FF"/>
      </top>
      <bottom style="medium">
        <color rgb="FFD1F2FF"/>
      </bottom>
      <diagonal/>
    </border>
    <border>
      <left/>
      <right/>
      <top style="thin">
        <color rgb="FF0051FF"/>
      </top>
      <bottom style="medium">
        <color rgb="FF0051FF"/>
      </bottom>
      <diagonal/>
    </border>
    <border>
      <left/>
      <right/>
      <top style="thin">
        <color theme="0"/>
      </top>
      <bottom/>
      <diagonal/>
    </border>
    <border>
      <left/>
      <right/>
      <top style="thin">
        <color rgb="FF0051FF"/>
      </top>
      <bottom style="thin">
        <color rgb="FF0051FF"/>
      </bottom>
      <diagonal/>
    </border>
    <border>
      <left/>
      <right/>
      <top/>
      <bottom style="medium">
        <color rgb="FF0051FF"/>
      </bottom>
      <diagonal/>
    </border>
  </borders>
  <cellStyleXfs count="33004">
    <xf numFmtId="0" fontId="0" fillId="0" borderId="0"/>
    <xf numFmtId="0" fontId="1" fillId="0" borderId="0"/>
    <xf numFmtId="0" fontId="9" fillId="0" borderId="0" applyNumberFormat="0" applyFill="0" applyBorder="0" applyAlignment="0" applyProtection="0"/>
    <xf numFmtId="0" fontId="10" fillId="0" borderId="11" applyNumberFormat="0" applyFill="0" applyAlignment="0" applyProtection="0"/>
    <xf numFmtId="0" fontId="11" fillId="0" borderId="12" applyNumberFormat="0" applyFill="0" applyAlignment="0" applyProtection="0"/>
    <xf numFmtId="0" fontId="12" fillId="0" borderId="1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4" applyNumberFormat="0" applyAlignment="0" applyProtection="0"/>
    <xf numFmtId="0" fontId="17" fillId="6" borderId="15" applyNumberFormat="0" applyAlignment="0" applyProtection="0"/>
    <xf numFmtId="0" fontId="18" fillId="6" borderId="14" applyNumberFormat="0" applyAlignment="0" applyProtection="0"/>
    <xf numFmtId="0" fontId="19" fillId="0" borderId="16" applyNumberFormat="0" applyFill="0" applyAlignment="0" applyProtection="0"/>
    <xf numFmtId="0" fontId="20" fillId="7" borderId="17" applyNumberFormat="0" applyAlignment="0" applyProtection="0"/>
    <xf numFmtId="0" fontId="21" fillId="0" borderId="0" applyNumberFormat="0" applyFill="0" applyBorder="0" applyAlignment="0" applyProtection="0"/>
    <xf numFmtId="0" fontId="1" fillId="8" borderId="18" applyNumberFormat="0" applyFont="0" applyAlignment="0" applyProtection="0"/>
    <xf numFmtId="0" fontId="22" fillId="0" borderId="0" applyNumberFormat="0" applyFill="0" applyBorder="0" applyAlignment="0" applyProtection="0"/>
    <xf numFmtId="0" fontId="8" fillId="0" borderId="19"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14" applyNumberFormat="0" applyAlignment="0" applyProtection="0"/>
    <xf numFmtId="0" fontId="36" fillId="6" borderId="15" applyNumberFormat="0" applyAlignment="0" applyProtection="0"/>
    <xf numFmtId="0" fontId="37" fillId="6" borderId="14" applyNumberFormat="0" applyAlignment="0" applyProtection="0"/>
    <xf numFmtId="0" fontId="38" fillId="0" borderId="16" applyNumberFormat="0" applyFill="0" applyAlignment="0" applyProtection="0"/>
    <xf numFmtId="0" fontId="39" fillId="7" borderId="17" applyNumberFormat="0" applyAlignment="0" applyProtection="0"/>
    <xf numFmtId="0" fontId="40" fillId="0" borderId="0" applyNumberFormat="0" applyFill="0" applyBorder="0" applyAlignment="0" applyProtection="0"/>
    <xf numFmtId="0" fontId="28" fillId="8" borderId="18" applyNumberFormat="0" applyFont="0" applyAlignment="0" applyProtection="0"/>
    <xf numFmtId="0" fontId="41" fillId="0" borderId="0" applyNumberFormat="0" applyFill="0" applyBorder="0" applyAlignment="0" applyProtection="0"/>
    <xf numFmtId="0" fontId="42" fillId="0" borderId="19"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18"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21" applyNumberFormat="0" applyAlignment="0" applyProtection="0"/>
    <xf numFmtId="0" fontId="56" fillId="54" borderId="22"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3" applyNumberFormat="0" applyFill="0" applyAlignment="0" applyProtection="0"/>
    <xf numFmtId="0" fontId="60" fillId="0" borderId="24" applyNumberFormat="0" applyFill="0" applyAlignment="0" applyProtection="0"/>
    <xf numFmtId="0" fontId="61" fillId="0" borderId="25" applyNumberFormat="0" applyFill="0" applyAlignment="0" applyProtection="0"/>
    <xf numFmtId="0" fontId="61" fillId="0" borderId="0" applyNumberFormat="0" applyFill="0" applyBorder="0" applyAlignment="0" applyProtection="0"/>
    <xf numFmtId="0" fontId="49" fillId="34" borderId="21"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26" applyNumberFormat="0" applyFill="0" applyAlignment="0" applyProtection="0"/>
    <xf numFmtId="0" fontId="63" fillId="55" borderId="0" applyNumberFormat="0" applyBorder="0" applyAlignment="0" applyProtection="0"/>
    <xf numFmtId="0" fontId="47" fillId="56" borderId="20" applyNumberFormat="0" applyFont="0" applyAlignment="0" applyProtection="0"/>
    <xf numFmtId="0" fontId="64" fillId="53" borderId="27"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8"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21" applyNumberFormat="0" applyAlignment="0" applyProtection="0"/>
    <xf numFmtId="0" fontId="56" fillId="54" borderId="22"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3" applyNumberFormat="0" applyFill="0" applyAlignment="0" applyProtection="0"/>
    <xf numFmtId="0" fontId="60" fillId="0" borderId="24" applyNumberFormat="0" applyFill="0" applyAlignment="0" applyProtection="0"/>
    <xf numFmtId="0" fontId="61" fillId="0" borderId="25" applyNumberFormat="0" applyFill="0" applyAlignment="0" applyProtection="0"/>
    <xf numFmtId="0" fontId="61" fillId="0" borderId="0" applyNumberFormat="0" applyFill="0" applyBorder="0" applyAlignment="0" applyProtection="0"/>
    <xf numFmtId="0" fontId="49" fillId="34" borderId="21" applyNumberFormat="0" applyAlignment="0" applyProtection="0"/>
    <xf numFmtId="0" fontId="62" fillId="0" borderId="26" applyNumberFormat="0" applyFill="0" applyAlignment="0" applyProtection="0"/>
    <xf numFmtId="0" fontId="63" fillId="55" borderId="0" applyNumberFormat="0" applyBorder="0" applyAlignment="0" applyProtection="0"/>
    <xf numFmtId="0" fontId="47" fillId="56" borderId="20" applyNumberFormat="0" applyFont="0" applyAlignment="0" applyProtection="0"/>
    <xf numFmtId="0" fontId="64" fillId="53" borderId="27"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8"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21" applyNumberFormat="0" applyAlignment="0" applyProtection="0"/>
    <xf numFmtId="0" fontId="56" fillId="54" borderId="22"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3" applyNumberFormat="0" applyFill="0" applyAlignment="0" applyProtection="0"/>
    <xf numFmtId="0" fontId="60" fillId="0" borderId="24" applyNumberFormat="0" applyFill="0" applyAlignment="0" applyProtection="0"/>
    <xf numFmtId="0" fontId="61" fillId="0" borderId="25" applyNumberFormat="0" applyFill="0" applyAlignment="0" applyProtection="0"/>
    <xf numFmtId="0" fontId="61" fillId="0" borderId="0" applyNumberFormat="0" applyFill="0" applyBorder="0" applyAlignment="0" applyProtection="0"/>
    <xf numFmtId="0" fontId="49" fillId="34" borderId="21" applyNumberFormat="0" applyAlignment="0" applyProtection="0"/>
    <xf numFmtId="0" fontId="62" fillId="0" borderId="26"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20" applyNumberFormat="0" applyFont="0" applyAlignment="0" applyProtection="0"/>
    <xf numFmtId="0" fontId="64" fillId="53" borderId="27"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8"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18"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11" applyNumberFormat="0" applyFill="0" applyAlignment="0" applyProtection="0"/>
    <xf numFmtId="0" fontId="11" fillId="0" borderId="12" applyNumberFormat="0" applyFill="0" applyAlignment="0" applyProtection="0"/>
    <xf numFmtId="0" fontId="12" fillId="0" borderId="1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4" applyNumberFormat="0" applyAlignment="0" applyProtection="0"/>
    <xf numFmtId="0" fontId="17" fillId="6" borderId="15" applyNumberFormat="0" applyAlignment="0" applyProtection="0"/>
    <xf numFmtId="0" fontId="18" fillId="6" borderId="14" applyNumberFormat="0" applyAlignment="0" applyProtection="0"/>
    <xf numFmtId="0" fontId="19" fillId="0" borderId="16" applyNumberFormat="0" applyFill="0" applyAlignment="0" applyProtection="0"/>
    <xf numFmtId="0" fontId="20" fillId="7" borderId="17" applyNumberFormat="0" applyAlignment="0" applyProtection="0"/>
    <xf numFmtId="0" fontId="21" fillId="0" borderId="0" applyNumberFormat="0" applyFill="0" applyBorder="0" applyAlignment="0" applyProtection="0"/>
    <xf numFmtId="0" fontId="1" fillId="8" borderId="18" applyNumberFormat="0" applyFont="0" applyAlignment="0" applyProtection="0"/>
    <xf numFmtId="0" fontId="22" fillId="0" borderId="0" applyNumberFormat="0" applyFill="0" applyBorder="0" applyAlignment="0" applyProtection="0"/>
    <xf numFmtId="0" fontId="8" fillId="0" borderId="19"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13"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9"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11"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14"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8"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17" applyNumberFormat="0" applyAlignment="0" applyProtection="0"/>
    <xf numFmtId="0" fontId="11" fillId="0" borderId="12"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15"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21"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16" applyNumberFormat="0" applyFill="0" applyAlignment="0" applyProtection="0"/>
    <xf numFmtId="0" fontId="1" fillId="0" borderId="0"/>
    <xf numFmtId="0" fontId="1" fillId="8" borderId="18"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14"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21" applyNumberFormat="0" applyAlignment="0" applyProtection="0"/>
    <xf numFmtId="0" fontId="55" fillId="53" borderId="21" applyNumberFormat="0" applyAlignment="0" applyProtection="0"/>
    <xf numFmtId="0" fontId="56" fillId="54" borderId="22" applyNumberFormat="0" applyAlignment="0" applyProtection="0"/>
    <xf numFmtId="0" fontId="56" fillId="54" borderId="2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23" applyNumberFormat="0" applyFill="0" applyAlignment="0" applyProtection="0"/>
    <xf numFmtId="0" fontId="59" fillId="0" borderId="23"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21" applyNumberFormat="0" applyAlignment="0" applyProtection="0"/>
    <xf numFmtId="0" fontId="49" fillId="34" borderId="21" applyNumberFormat="0" applyAlignment="0" applyProtection="0"/>
    <xf numFmtId="0" fontId="62" fillId="0" borderId="26" applyNumberFormat="0" applyFill="0" applyAlignment="0" applyProtection="0"/>
    <xf numFmtId="0" fontId="62" fillId="0" borderId="26"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20" applyNumberFormat="0" applyFont="0" applyAlignment="0" applyProtection="0"/>
    <xf numFmtId="0" fontId="47" fillId="56" borderId="20" applyNumberFormat="0" applyFont="0" applyAlignment="0" applyProtection="0"/>
    <xf numFmtId="0" fontId="64" fillId="53" borderId="27" applyNumberFormat="0" applyAlignment="0" applyProtection="0"/>
    <xf numFmtId="0" fontId="64" fillId="53" borderId="27"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8" applyNumberFormat="0" applyFill="0" applyAlignment="0" applyProtection="0"/>
    <xf numFmtId="0" fontId="48" fillId="0" borderId="28"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21" applyNumberFormat="0" applyAlignment="0" applyProtection="0"/>
    <xf numFmtId="175"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0" fontId="55" fillId="53" borderId="21" applyNumberFormat="0" applyAlignment="0" applyProtection="0"/>
    <xf numFmtId="175" fontId="56" fillId="54" borderId="22" applyNumberFormat="0" applyAlignment="0" applyProtection="0"/>
    <xf numFmtId="175" fontId="56" fillId="54" borderId="22" applyNumberFormat="0" applyAlignment="0" applyProtection="0"/>
    <xf numFmtId="175" fontId="56" fillId="54" borderId="22" applyNumberFormat="0" applyAlignment="0" applyProtection="0"/>
    <xf numFmtId="0" fontId="56" fillId="54" borderId="22" applyNumberFormat="0" applyAlignment="0" applyProtection="0"/>
    <xf numFmtId="175" fontId="56" fillId="54" borderId="22" applyNumberFormat="0" applyAlignment="0" applyProtection="0"/>
    <xf numFmtId="175" fontId="56" fillId="54" borderId="22" applyNumberFormat="0" applyAlignment="0" applyProtection="0"/>
    <xf numFmtId="0" fontId="56" fillId="54" borderId="22" applyNumberFormat="0" applyAlignment="0" applyProtection="0"/>
    <xf numFmtId="0" fontId="56" fillId="54" borderId="2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23" applyNumberFormat="0" applyFill="0" applyAlignment="0" applyProtection="0"/>
    <xf numFmtId="175" fontId="59" fillId="0" borderId="23" applyNumberFormat="0" applyFill="0" applyAlignment="0" applyProtection="0"/>
    <xf numFmtId="175" fontId="59" fillId="0" borderId="23" applyNumberFormat="0" applyFill="0" applyAlignment="0" applyProtection="0"/>
    <xf numFmtId="0" fontId="59" fillId="0" borderId="23" applyNumberFormat="0" applyFill="0" applyAlignment="0" applyProtection="0"/>
    <xf numFmtId="175" fontId="59" fillId="0" borderId="23" applyNumberFormat="0" applyFill="0" applyAlignment="0" applyProtection="0"/>
    <xf numFmtId="175"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175" fontId="60" fillId="0" borderId="24" applyNumberFormat="0" applyFill="0" applyAlignment="0" applyProtection="0"/>
    <xf numFmtId="175" fontId="60" fillId="0" borderId="24" applyNumberFormat="0" applyFill="0" applyAlignment="0" applyProtection="0"/>
    <xf numFmtId="175" fontId="60" fillId="0" borderId="24" applyNumberFormat="0" applyFill="0" applyAlignment="0" applyProtection="0"/>
    <xf numFmtId="0" fontId="60" fillId="0" borderId="24" applyNumberFormat="0" applyFill="0" applyAlignment="0" applyProtection="0"/>
    <xf numFmtId="175" fontId="60" fillId="0" borderId="24" applyNumberFormat="0" applyFill="0" applyAlignment="0" applyProtection="0"/>
    <xf numFmtId="175"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175" fontId="61" fillId="0" borderId="25" applyNumberFormat="0" applyFill="0" applyAlignment="0" applyProtection="0"/>
    <xf numFmtId="175" fontId="61" fillId="0" borderId="25" applyNumberFormat="0" applyFill="0" applyAlignment="0" applyProtection="0"/>
    <xf numFmtId="175" fontId="61" fillId="0" borderId="25" applyNumberFormat="0" applyFill="0" applyAlignment="0" applyProtection="0"/>
    <xf numFmtId="0" fontId="61" fillId="0" borderId="25" applyNumberFormat="0" applyFill="0" applyAlignment="0" applyProtection="0"/>
    <xf numFmtId="175" fontId="61" fillId="0" borderId="25" applyNumberFormat="0" applyFill="0" applyAlignment="0" applyProtection="0"/>
    <xf numFmtId="175"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0" fontId="49" fillId="34" borderId="21" applyNumberFormat="0" applyAlignment="0" applyProtection="0"/>
    <xf numFmtId="175" fontId="62" fillId="0" borderId="26" applyNumberFormat="0" applyFill="0" applyAlignment="0" applyProtection="0"/>
    <xf numFmtId="175" fontId="62" fillId="0" borderId="26" applyNumberFormat="0" applyFill="0" applyAlignment="0" applyProtection="0"/>
    <xf numFmtId="175" fontId="62" fillId="0" borderId="26" applyNumberFormat="0" applyFill="0" applyAlignment="0" applyProtection="0"/>
    <xf numFmtId="0" fontId="62" fillId="0" borderId="26" applyNumberFormat="0" applyFill="0" applyAlignment="0" applyProtection="0"/>
    <xf numFmtId="175" fontId="62" fillId="0" borderId="26" applyNumberFormat="0" applyFill="0" applyAlignment="0" applyProtection="0"/>
    <xf numFmtId="175"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0" fontId="47" fillId="56" borderId="20" applyNumberFormat="0" applyFont="0" applyAlignment="0" applyProtection="0"/>
    <xf numFmtId="175" fontId="64" fillId="53" borderId="27" applyNumberFormat="0" applyAlignment="0" applyProtection="0"/>
    <xf numFmtId="175"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0" fontId="64" fillId="53" borderId="27"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8" applyNumberFormat="0" applyFill="0" applyAlignment="0" applyProtection="0"/>
    <xf numFmtId="175"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0" fontId="55" fillId="53" borderId="21" applyNumberFormat="0" applyAlignment="0" applyProtection="0"/>
    <xf numFmtId="0"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0" fontId="49" fillId="34" borderId="2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20" applyNumberFormat="0" applyFont="0" applyAlignment="0" applyProtection="0"/>
    <xf numFmtId="0"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0" fontId="47" fillId="56" borderId="20" applyNumberFormat="0" applyFont="0" applyAlignment="0" applyProtection="0"/>
    <xf numFmtId="0"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0" fontId="64" fillId="53" borderId="27" applyNumberFormat="0" applyAlignment="0" applyProtection="0"/>
    <xf numFmtId="0"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21"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27" applyNumberFormat="0" applyAlignment="0" applyProtection="0"/>
    <xf numFmtId="0" fontId="47" fillId="56" borderId="20"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24" applyNumberFormat="0" applyFill="0" applyAlignment="0" applyProtection="0"/>
    <xf numFmtId="0" fontId="61" fillId="0" borderId="25"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26" applyNumberFormat="0" applyFill="0" applyAlignment="0" applyProtection="0"/>
    <xf numFmtId="0" fontId="56" fillId="54" borderId="22"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23" applyNumberFormat="0" applyFill="0" applyAlignment="0" applyProtection="0"/>
    <xf numFmtId="0" fontId="48" fillId="0" borderId="28"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21"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21" applyNumberFormat="0" applyAlignment="0" applyProtection="0"/>
    <xf numFmtId="0" fontId="55" fillId="53" borderId="21" applyNumberFormat="0" applyAlignment="0" applyProtection="0"/>
    <xf numFmtId="0" fontId="49" fillId="34" borderId="21" applyNumberFormat="0" applyAlignment="0" applyProtection="0"/>
    <xf numFmtId="0" fontId="49" fillId="34" borderId="21" applyNumberFormat="0" applyAlignment="0" applyProtection="0"/>
    <xf numFmtId="0" fontId="1" fillId="0" borderId="0"/>
    <xf numFmtId="0" fontId="1" fillId="0" borderId="0"/>
    <xf numFmtId="0" fontId="1" fillId="0" borderId="0"/>
    <xf numFmtId="0" fontId="47" fillId="56" borderId="20" applyNumberFormat="0" applyFont="0" applyAlignment="0" applyProtection="0"/>
    <xf numFmtId="0" fontId="64" fillId="53" borderId="27" applyNumberFormat="0" applyAlignment="0" applyProtection="0"/>
    <xf numFmtId="0" fontId="64" fillId="53" borderId="27" applyNumberFormat="0" applyAlignment="0" applyProtection="0"/>
    <xf numFmtId="0" fontId="48" fillId="0" borderId="28" applyNumberFormat="0" applyFill="0" applyAlignment="0" applyProtection="0"/>
    <xf numFmtId="0" fontId="48" fillId="0" borderId="28" applyNumberFormat="0" applyFill="0" applyAlignment="0" applyProtection="0"/>
    <xf numFmtId="0" fontId="1" fillId="0" borderId="0"/>
    <xf numFmtId="175" fontId="55" fillId="53" borderId="21" applyNumberFormat="0" applyAlignment="0" applyProtection="0"/>
    <xf numFmtId="175" fontId="55" fillId="53" borderId="21" applyNumberFormat="0" applyAlignment="0" applyProtection="0"/>
    <xf numFmtId="175" fontId="49" fillId="34" borderId="21" applyNumberFormat="0" applyAlignment="0" applyProtection="0"/>
    <xf numFmtId="175" fontId="49" fillId="34" borderId="2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64" fillId="53" borderId="27" applyNumberFormat="0" applyAlignment="0" applyProtection="0"/>
    <xf numFmtId="175" fontId="64" fillId="53" borderId="27" applyNumberFormat="0" applyAlignment="0" applyProtection="0"/>
    <xf numFmtId="175" fontId="48" fillId="0" borderId="28" applyNumberFormat="0" applyFill="0" applyAlignment="0" applyProtection="0"/>
    <xf numFmtId="175" fontId="48" fillId="0" borderId="2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21" applyNumberFormat="0" applyAlignment="0" applyProtection="0"/>
    <xf numFmtId="0" fontId="49" fillId="34" borderId="21" applyNumberFormat="0" applyAlignment="0" applyProtection="0"/>
    <xf numFmtId="0" fontId="47" fillId="56" borderId="20" applyNumberFormat="0" applyFont="0" applyAlignment="0" applyProtection="0"/>
    <xf numFmtId="0" fontId="64" fillId="53" borderId="27" applyNumberFormat="0" applyAlignment="0" applyProtection="0"/>
    <xf numFmtId="0" fontId="48" fillId="0" borderId="28"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55" fillId="53" borderId="21" applyNumberFormat="0" applyAlignment="0" applyProtection="0"/>
    <xf numFmtId="0" fontId="55" fillId="53" borderId="21" applyNumberFormat="0" applyAlignment="0" applyProtection="0"/>
    <xf numFmtId="0" fontId="49" fillId="34" borderId="21" applyNumberFormat="0" applyAlignment="0" applyProtection="0"/>
    <xf numFmtId="0" fontId="49" fillId="34" borderId="21" applyNumberFormat="0" applyAlignment="0" applyProtection="0"/>
    <xf numFmtId="0" fontId="1" fillId="0" borderId="0"/>
    <xf numFmtId="0" fontId="1" fillId="0" borderId="0"/>
    <xf numFmtId="0" fontId="1" fillId="0" borderId="0"/>
    <xf numFmtId="0" fontId="47" fillId="56" borderId="20" applyNumberFormat="0" applyFont="0" applyAlignment="0" applyProtection="0"/>
    <xf numFmtId="0" fontId="47" fillId="56" borderId="20" applyNumberFormat="0" applyFont="0" applyAlignment="0" applyProtection="0"/>
    <xf numFmtId="0" fontId="64" fillId="53" borderId="27" applyNumberFormat="0" applyAlignment="0" applyProtection="0"/>
    <xf numFmtId="0" fontId="64" fillId="53" borderId="27" applyNumberFormat="0" applyAlignment="0" applyProtection="0"/>
    <xf numFmtId="0" fontId="48" fillId="0" borderId="28" applyNumberFormat="0" applyFill="0" applyAlignment="0" applyProtection="0"/>
    <xf numFmtId="0" fontId="48" fillId="0" borderId="28" applyNumberFormat="0" applyFill="0" applyAlignment="0" applyProtection="0"/>
    <xf numFmtId="0" fontId="1" fillId="0" borderId="0"/>
    <xf numFmtId="175"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0" fontId="55" fillId="53" borderId="21" applyNumberFormat="0" applyAlignment="0" applyProtection="0"/>
    <xf numFmtId="175"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0" fontId="49" fillId="34" borderId="2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0" fontId="47" fillId="56" borderId="20" applyNumberFormat="0" applyFont="0" applyAlignment="0" applyProtection="0"/>
    <xf numFmtId="175"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0" fontId="64" fillId="53" borderId="27" applyNumberFormat="0" applyAlignment="0" applyProtection="0"/>
    <xf numFmtId="175"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0" fontId="55" fillId="53" borderId="21" applyNumberFormat="0" applyAlignment="0" applyProtection="0"/>
    <xf numFmtId="0"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0" fontId="49" fillId="34" borderId="2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20" applyNumberFormat="0" applyFont="0" applyAlignment="0" applyProtection="0"/>
    <xf numFmtId="0"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0" fontId="47" fillId="56" borderId="20" applyNumberFormat="0" applyFont="0" applyAlignment="0" applyProtection="0"/>
    <xf numFmtId="0"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0" fontId="64" fillId="53" borderId="27" applyNumberFormat="0" applyAlignment="0" applyProtection="0"/>
    <xf numFmtId="0"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8"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14" applyNumberFormat="0" applyAlignment="0" applyProtection="0"/>
    <xf numFmtId="0" fontId="71" fillId="59" borderId="21" applyNumberFormat="0" applyAlignment="0" applyProtection="0"/>
    <xf numFmtId="0" fontId="71" fillId="59" borderId="21" applyNumberFormat="0" applyAlignment="0" applyProtection="0"/>
    <xf numFmtId="0" fontId="72" fillId="0" borderId="0"/>
    <xf numFmtId="0" fontId="73" fillId="54" borderId="22" applyNumberFormat="0" applyAlignment="0" applyProtection="0"/>
    <xf numFmtId="0" fontId="73" fillId="54" borderId="22" applyNumberFormat="0" applyAlignment="0" applyProtection="0"/>
    <xf numFmtId="0" fontId="20" fillId="7" borderId="17"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9" applyNumberFormat="0" applyFill="0" applyAlignment="0" applyProtection="0"/>
    <xf numFmtId="0" fontId="77" fillId="0" borderId="29" applyNumberFormat="0" applyFill="0" applyAlignment="0" applyProtection="0"/>
    <xf numFmtId="0" fontId="10" fillId="0" borderId="11" applyNumberFormat="0" applyFill="0" applyAlignment="0" applyProtection="0"/>
    <xf numFmtId="0" fontId="78" fillId="0" borderId="24" applyNumberFormat="0" applyFill="0" applyAlignment="0" applyProtection="0"/>
    <xf numFmtId="0" fontId="78" fillId="0" borderId="24" applyNumberFormat="0" applyFill="0" applyAlignment="0" applyProtection="0"/>
    <xf numFmtId="0" fontId="11" fillId="0" borderId="12" applyNumberFormat="0" applyFill="0" applyAlignment="0" applyProtection="0"/>
    <xf numFmtId="0" fontId="79" fillId="0" borderId="30" applyNumberFormat="0" applyFill="0" applyAlignment="0" applyProtection="0"/>
    <xf numFmtId="0" fontId="79" fillId="0" borderId="30" applyNumberFormat="0" applyFill="0" applyAlignment="0" applyProtection="0"/>
    <xf numFmtId="0" fontId="12" fillId="0" borderId="13"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14" applyNumberFormat="0" applyAlignment="0" applyProtection="0"/>
    <xf numFmtId="0" fontId="16" fillId="5" borderId="14" applyNumberFormat="0" applyAlignment="0" applyProtection="0"/>
    <xf numFmtId="0" fontId="81" fillId="34" borderId="21" applyNumberFormat="0" applyAlignment="0" applyProtection="0"/>
    <xf numFmtId="0" fontId="81" fillId="34" borderId="21" applyNumberFormat="0" applyAlignment="0" applyProtection="0"/>
    <xf numFmtId="0" fontId="82" fillId="0" borderId="26" applyNumberFormat="0" applyFill="0" applyAlignment="0" applyProtection="0"/>
    <xf numFmtId="0" fontId="82" fillId="0" borderId="26" applyNumberFormat="0" applyFill="0" applyAlignment="0" applyProtection="0"/>
    <xf numFmtId="0" fontId="19" fillId="0" borderId="16"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24"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8" borderId="18"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28"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27" applyNumberFormat="0" applyAlignment="0" applyProtection="0"/>
    <xf numFmtId="0" fontId="47" fillId="56" borderId="20"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26" applyNumberFormat="0" applyFill="0" applyAlignment="0" applyProtection="0"/>
    <xf numFmtId="0" fontId="49" fillId="34" borderId="21" applyNumberFormat="0" applyAlignment="0" applyProtection="0"/>
    <xf numFmtId="0" fontId="61" fillId="0" borderId="0" applyNumberFormat="0" applyFill="0" applyBorder="0" applyAlignment="0" applyProtection="0"/>
    <xf numFmtId="0" fontId="61" fillId="0" borderId="25" applyNumberFormat="0" applyFill="0" applyAlignment="0" applyProtection="0"/>
    <xf numFmtId="0" fontId="60" fillId="0" borderId="24" applyNumberFormat="0" applyFill="0" applyAlignment="0" applyProtection="0"/>
    <xf numFmtId="0" fontId="59" fillId="0" borderId="23"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22" applyNumberFormat="0" applyAlignment="0" applyProtection="0"/>
    <xf numFmtId="0" fontId="55" fillId="53" borderId="21"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8"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8"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21" applyNumberFormat="0" applyAlignment="0" applyProtection="0"/>
    <xf numFmtId="0" fontId="49" fillId="34" borderId="21" applyNumberFormat="0" applyAlignment="0" applyProtection="0"/>
    <xf numFmtId="0" fontId="49" fillId="34" borderId="21" applyNumberFormat="0" applyAlignment="0" applyProtection="0"/>
    <xf numFmtId="0" fontId="49" fillId="34" borderId="2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8" applyNumberFormat="0" applyFont="0" applyAlignment="0" applyProtection="0"/>
    <xf numFmtId="0" fontId="26" fillId="56" borderId="31"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31"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15"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27" applyNumberFormat="0" applyAlignment="0" applyProtection="0"/>
    <xf numFmtId="0" fontId="85" fillId="59" borderId="27"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9"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32" applyNumberFormat="0" applyFill="0" applyAlignment="0" applyProtection="0"/>
    <xf numFmtId="164" fontId="26" fillId="0" borderId="0" applyFont="0" applyFill="0" applyBorder="0" applyAlignment="0" applyProtection="0"/>
    <xf numFmtId="0" fontId="87" fillId="0" borderId="32"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8"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8"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24"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8" borderId="18"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14" applyNumberFormat="0" applyAlignment="0" applyProtection="0"/>
    <xf numFmtId="0" fontId="20" fillId="7" borderId="17"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11" applyNumberFormat="0" applyFill="0" applyAlignment="0" applyProtection="0"/>
    <xf numFmtId="0" fontId="11" fillId="0" borderId="12" applyNumberFormat="0" applyFill="0" applyAlignment="0" applyProtection="0"/>
    <xf numFmtId="0" fontId="12" fillId="0" borderId="13" applyNumberFormat="0" applyFill="0" applyAlignment="0" applyProtection="0"/>
    <xf numFmtId="0" fontId="12" fillId="0" borderId="0" applyNumberFormat="0" applyFill="0" applyBorder="0" applyAlignment="0" applyProtection="0"/>
    <xf numFmtId="0" fontId="16" fillId="5" borderId="14" applyNumberFormat="0" applyAlignment="0" applyProtection="0"/>
    <xf numFmtId="0" fontId="19" fillId="0" borderId="16" applyNumberFormat="0" applyFill="0" applyAlignment="0" applyProtection="0"/>
    <xf numFmtId="0" fontId="15" fillId="4" borderId="0" applyNumberFormat="0" applyBorder="0" applyAlignment="0" applyProtection="0"/>
    <xf numFmtId="0" fontId="17" fillId="6" borderId="15" applyNumberFormat="0" applyAlignment="0" applyProtection="0"/>
    <xf numFmtId="0" fontId="9" fillId="0" borderId="0" applyNumberFormat="0" applyFill="0" applyBorder="0" applyAlignment="0" applyProtection="0"/>
    <xf numFmtId="0" fontId="8" fillId="0" borderId="19"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8"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14" applyNumberFormat="0" applyAlignment="0" applyProtection="0"/>
    <xf numFmtId="0" fontId="20" fillId="7" borderId="17"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11" applyNumberFormat="0" applyFill="0" applyAlignment="0" applyProtection="0"/>
    <xf numFmtId="0" fontId="11" fillId="0" borderId="12" applyNumberFormat="0" applyFill="0" applyAlignment="0" applyProtection="0"/>
    <xf numFmtId="0" fontId="12" fillId="0" borderId="13" applyNumberFormat="0" applyFill="0" applyAlignment="0" applyProtection="0"/>
    <xf numFmtId="0" fontId="12" fillId="0" borderId="0" applyNumberFormat="0" applyFill="0" applyBorder="0" applyAlignment="0" applyProtection="0"/>
    <xf numFmtId="0" fontId="16" fillId="5" borderId="14" applyNumberFormat="0" applyAlignment="0" applyProtection="0"/>
    <xf numFmtId="0" fontId="19" fillId="0" borderId="16"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7" fillId="6" borderId="15" applyNumberFormat="0" applyAlignment="0" applyProtection="0"/>
    <xf numFmtId="0" fontId="8" fillId="0" borderId="19"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21" applyNumberFormat="0" applyAlignment="0" applyProtection="0"/>
    <xf numFmtId="0" fontId="55" fillId="53" borderId="21" applyNumberFormat="0" applyAlignment="0" applyProtection="0"/>
    <xf numFmtId="0" fontId="56" fillId="54" borderId="22" applyNumberFormat="0" applyAlignment="0" applyProtection="0"/>
    <xf numFmtId="0" fontId="56" fillId="54" borderId="22"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23" applyNumberFormat="0" applyFill="0" applyAlignment="0" applyProtection="0"/>
    <xf numFmtId="0" fontId="59" fillId="0" borderId="23"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21" applyNumberFormat="0" applyAlignment="0" applyProtection="0"/>
    <xf numFmtId="0" fontId="49" fillId="34" borderId="21" applyNumberFormat="0" applyAlignment="0" applyProtection="0"/>
    <xf numFmtId="0" fontId="62" fillId="0" borderId="26" applyNumberFormat="0" applyFill="0" applyAlignment="0" applyProtection="0"/>
    <xf numFmtId="0" fontId="62" fillId="0" borderId="26"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20" applyNumberFormat="0" applyFont="0" applyAlignment="0" applyProtection="0"/>
    <xf numFmtId="0" fontId="64" fillId="53" borderId="27" applyNumberFormat="0" applyAlignment="0" applyProtection="0"/>
    <xf numFmtId="0" fontId="64" fillId="53" borderId="27" applyNumberFormat="0" applyAlignment="0" applyProtection="0"/>
    <xf numFmtId="0" fontId="65" fillId="0" borderId="0" applyNumberFormat="0" applyFill="0" applyBorder="0" applyAlignment="0" applyProtection="0"/>
    <xf numFmtId="0" fontId="48" fillId="0" borderId="28" applyNumberFormat="0" applyFill="0" applyAlignment="0" applyProtection="0"/>
    <xf numFmtId="0" fontId="48" fillId="0" borderId="28"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21" applyNumberFormat="0" applyAlignment="0" applyProtection="0"/>
    <xf numFmtId="0" fontId="18" fillId="6" borderId="14" applyNumberFormat="0" applyAlignment="0" applyProtection="0"/>
    <xf numFmtId="175" fontId="55" fillId="53" borderId="21" applyNumberFormat="0" applyAlignment="0" applyProtection="0"/>
    <xf numFmtId="0" fontId="55" fillId="53" borderId="21" applyNumberFormat="0" applyAlignment="0" applyProtection="0"/>
    <xf numFmtId="175" fontId="56" fillId="54" borderId="22" applyNumberFormat="0" applyAlignment="0" applyProtection="0"/>
    <xf numFmtId="0" fontId="20" fillId="7" borderId="17" applyNumberFormat="0" applyAlignment="0" applyProtection="0"/>
    <xf numFmtId="175" fontId="56" fillId="54" borderId="22" applyNumberFormat="0" applyAlignment="0" applyProtection="0"/>
    <xf numFmtId="0" fontId="56" fillId="54" borderId="22"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23" applyNumberFormat="0" applyFill="0" applyAlignment="0" applyProtection="0"/>
    <xf numFmtId="0" fontId="10" fillId="0" borderId="11" applyNumberFormat="0" applyFill="0" applyAlignment="0" applyProtection="0"/>
    <xf numFmtId="175" fontId="59" fillId="0" borderId="23" applyNumberFormat="0" applyFill="0" applyAlignment="0" applyProtection="0"/>
    <xf numFmtId="0" fontId="59" fillId="0" borderId="23" applyNumberFormat="0" applyFill="0" applyAlignment="0" applyProtection="0"/>
    <xf numFmtId="175" fontId="60" fillId="0" borderId="24" applyNumberFormat="0" applyFill="0" applyAlignment="0" applyProtection="0"/>
    <xf numFmtId="0" fontId="11" fillId="0" borderId="12" applyNumberFormat="0" applyFill="0" applyAlignment="0" applyProtection="0"/>
    <xf numFmtId="175" fontId="60" fillId="0" borderId="24" applyNumberFormat="0" applyFill="0" applyAlignment="0" applyProtection="0"/>
    <xf numFmtId="0" fontId="60" fillId="0" borderId="24" applyNumberFormat="0" applyFill="0" applyAlignment="0" applyProtection="0"/>
    <xf numFmtId="175" fontId="61" fillId="0" borderId="25" applyNumberFormat="0" applyFill="0" applyAlignment="0" applyProtection="0"/>
    <xf numFmtId="0" fontId="12" fillId="0" borderId="13" applyNumberFormat="0" applyFill="0" applyAlignment="0" applyProtection="0"/>
    <xf numFmtId="175" fontId="61" fillId="0" borderId="25" applyNumberFormat="0" applyFill="0" applyAlignment="0" applyProtection="0"/>
    <xf numFmtId="0" fontId="61" fillId="0" borderId="25"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21" applyNumberFormat="0" applyAlignment="0" applyProtection="0"/>
    <xf numFmtId="0" fontId="16" fillId="5" borderId="14" applyNumberFormat="0" applyAlignment="0" applyProtection="0"/>
    <xf numFmtId="175" fontId="49" fillId="34" borderId="21" applyNumberFormat="0" applyAlignment="0" applyProtection="0"/>
    <xf numFmtId="0" fontId="49" fillId="34" borderId="21" applyNumberFormat="0" applyAlignment="0" applyProtection="0"/>
    <xf numFmtId="175" fontId="62" fillId="0" borderId="26" applyNumberFormat="0" applyFill="0" applyAlignment="0" applyProtection="0"/>
    <xf numFmtId="0" fontId="19" fillId="0" borderId="16" applyNumberFormat="0" applyFill="0" applyAlignment="0" applyProtection="0"/>
    <xf numFmtId="175" fontId="62" fillId="0" borderId="26" applyNumberFormat="0" applyFill="0" applyAlignment="0" applyProtection="0"/>
    <xf numFmtId="0" fontId="62" fillId="0" borderId="26"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64" fillId="53" borderId="27" applyNumberFormat="0" applyAlignment="0" applyProtection="0"/>
    <xf numFmtId="0" fontId="17" fillId="6" borderId="15" applyNumberFormat="0" applyAlignment="0" applyProtection="0"/>
    <xf numFmtId="175" fontId="64" fillId="53" borderId="27" applyNumberFormat="0" applyAlignment="0" applyProtection="0"/>
    <xf numFmtId="0" fontId="64" fillId="53" borderId="27"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8" applyNumberFormat="0" applyFill="0" applyAlignment="0" applyProtection="0"/>
    <xf numFmtId="0" fontId="8" fillId="0" borderId="19"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8" applyNumberFormat="0" applyFont="0" applyAlignment="0" applyProtection="0"/>
    <xf numFmtId="0" fontId="1" fillId="8" borderId="18"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43" fontId="1" fillId="0" borderId="0" applyFont="0" applyFill="0" applyBorder="0" applyAlignment="0" applyProtection="0"/>
  </cellStyleXfs>
  <cellXfs count="129">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5"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99" fillId="0" borderId="0" xfId="0" applyFont="1"/>
    <xf numFmtId="0" fontId="100" fillId="0" borderId="0" xfId="0" applyFont="1"/>
    <xf numFmtId="2" fontId="6" fillId="61" borderId="1" xfId="0" applyNumberFormat="1" applyFont="1" applyFill="1" applyBorder="1" applyAlignment="1">
      <alignment horizontal="center"/>
    </xf>
    <xf numFmtId="9" fontId="5" fillId="0" borderId="0" xfId="0" applyNumberFormat="1" applyFont="1" applyAlignment="1">
      <alignment horizontal="center"/>
    </xf>
    <xf numFmtId="0" fontId="5" fillId="0" borderId="0" xfId="0" applyFont="1" applyAlignment="1">
      <alignment horizontal="center"/>
    </xf>
    <xf numFmtId="2" fontId="6" fillId="61" borderId="3" xfId="0" applyNumberFormat="1" applyFont="1" applyFill="1" applyBorder="1" applyAlignment="1">
      <alignment horizontal="center"/>
    </xf>
    <xf numFmtId="2" fontId="5" fillId="0" borderId="0" xfId="0" applyNumberFormat="1" applyFont="1"/>
    <xf numFmtId="2" fontId="4" fillId="0" borderId="0" xfId="1" applyNumberFormat="1" applyFont="1" applyAlignment="1">
      <alignment horizontal="center"/>
    </xf>
    <xf numFmtId="43" fontId="5" fillId="0" borderId="0" xfId="33003" applyFont="1"/>
    <xf numFmtId="43" fontId="5" fillId="0" borderId="0" xfId="0" applyNumberFormat="1" applyFont="1"/>
    <xf numFmtId="0" fontId="97" fillId="62" borderId="1" xfId="32987" applyFill="1" applyBorder="1"/>
    <xf numFmtId="14" fontId="98" fillId="62" borderId="1" xfId="32987" applyNumberFormat="1" applyFont="1" applyFill="1" applyBorder="1"/>
    <xf numFmtId="9" fontId="28" fillId="62" borderId="0" xfId="0" applyNumberFormat="1" applyFont="1" applyFill="1"/>
    <xf numFmtId="4" fontId="98" fillId="62" borderId="1" xfId="32987" applyNumberFormat="1" applyFont="1" applyFill="1" applyBorder="1"/>
    <xf numFmtId="0" fontId="97" fillId="62" borderId="0" xfId="0" applyFont="1" applyFill="1"/>
    <xf numFmtId="178" fontId="28" fillId="62" borderId="0" xfId="0" applyNumberFormat="1" applyFont="1" applyFill="1"/>
    <xf numFmtId="0" fontId="28" fillId="62" borderId="0" xfId="0" applyFont="1" applyFill="1" applyAlignment="1">
      <alignment vertical="top"/>
    </xf>
    <xf numFmtId="0" fontId="28" fillId="62" borderId="0" xfId="0" applyFont="1" applyFill="1" applyAlignment="1">
      <alignment vertical="center"/>
    </xf>
    <xf numFmtId="0" fontId="28" fillId="62" borderId="0" xfId="0" applyFont="1" applyFill="1"/>
    <xf numFmtId="0" fontId="101" fillId="62" borderId="0" xfId="0" applyFont="1" applyFill="1"/>
    <xf numFmtId="2" fontId="0" fillId="0" borderId="0" xfId="0" applyNumberFormat="1" applyAlignment="1">
      <alignment horizontal="center" vertical="center"/>
    </xf>
    <xf numFmtId="2" fontId="2" fillId="0" borderId="0" xfId="0" applyNumberFormat="1" applyFont="1"/>
    <xf numFmtId="2" fontId="2" fillId="0" borderId="0" xfId="0" applyNumberFormat="1" applyFont="1" applyAlignment="1">
      <alignment horizontal="center"/>
    </xf>
    <xf numFmtId="0" fontId="102" fillId="63" borderId="0" xfId="0" applyFont="1" applyFill="1"/>
    <xf numFmtId="0" fontId="103" fillId="63" borderId="0" xfId="0" applyFont="1" applyFill="1"/>
    <xf numFmtId="0" fontId="104" fillId="63" borderId="0" xfId="0" applyFont="1" applyFill="1"/>
    <xf numFmtId="0" fontId="105" fillId="63" borderId="0" xfId="0" applyFont="1" applyFill="1" applyAlignment="1">
      <alignment vertical="top"/>
    </xf>
    <xf numFmtId="0" fontId="107" fillId="63" borderId="0" xfId="0" applyFont="1" applyFill="1"/>
    <xf numFmtId="0" fontId="105" fillId="63" borderId="0" xfId="0" applyFont="1" applyFill="1" applyAlignment="1">
      <alignment horizontal="center" vertical="center"/>
    </xf>
    <xf numFmtId="0" fontId="110" fillId="63" borderId="0" xfId="0" applyFont="1" applyFill="1" applyAlignment="1">
      <alignment vertical="center"/>
    </xf>
    <xf numFmtId="178" fontId="102" fillId="63" borderId="0" xfId="32987" quotePrefix="1" applyNumberFormat="1" applyFont="1" applyFill="1" applyAlignment="1">
      <alignment horizontal="right"/>
    </xf>
    <xf numFmtId="9" fontId="108" fillId="63" borderId="0" xfId="0" quotePrefix="1" applyNumberFormat="1" applyFont="1" applyFill="1"/>
    <xf numFmtId="9" fontId="113" fillId="63" borderId="0" xfId="0" quotePrefix="1" applyNumberFormat="1" applyFont="1" applyFill="1" applyAlignment="1">
      <alignment vertical="top"/>
    </xf>
    <xf numFmtId="0" fontId="114" fillId="63" borderId="0" xfId="0" applyFont="1" applyFill="1"/>
    <xf numFmtId="0" fontId="104" fillId="63" borderId="0" xfId="32987" applyFont="1" applyFill="1"/>
    <xf numFmtId="0" fontId="106" fillId="63" borderId="0" xfId="0" applyFont="1" applyFill="1"/>
    <xf numFmtId="0" fontId="104" fillId="63" borderId="0" xfId="0" applyFont="1" applyFill="1" applyAlignment="1">
      <alignment horizontal="left" wrapText="1"/>
    </xf>
    <xf numFmtId="178" fontId="104" fillId="63" borderId="0" xfId="0" applyNumberFormat="1" applyFont="1" applyFill="1"/>
    <xf numFmtId="0" fontId="110" fillId="63" borderId="0" xfId="0" applyFont="1" applyFill="1" applyAlignment="1">
      <alignment vertical="top" wrapText="1"/>
    </xf>
    <xf numFmtId="0" fontId="102" fillId="63" borderId="0" xfId="0" applyFont="1" applyFill="1" applyAlignment="1">
      <alignment vertical="center"/>
    </xf>
    <xf numFmtId="0" fontId="106" fillId="63" borderId="0" xfId="0" applyFont="1" applyFill="1" applyAlignment="1">
      <alignment vertical="center"/>
    </xf>
    <xf numFmtId="0" fontId="110" fillId="63" borderId="0" xfId="0" applyFont="1" applyFill="1" applyAlignment="1">
      <alignment vertical="center" wrapText="1"/>
    </xf>
    <xf numFmtId="0" fontId="110" fillId="63" borderId="0" xfId="13043" applyFont="1" applyFill="1" applyAlignment="1">
      <alignment horizontal="left" vertical="center" wrapText="1"/>
    </xf>
    <xf numFmtId="0" fontId="110" fillId="63" borderId="0" xfId="13043" applyFont="1" applyFill="1" applyAlignment="1">
      <alignment vertical="center" wrapText="1"/>
    </xf>
    <xf numFmtId="0" fontId="102" fillId="63" borderId="0" xfId="0" applyFont="1" applyFill="1" applyAlignment="1">
      <alignment vertical="top"/>
    </xf>
    <xf numFmtId="0" fontId="121" fillId="63" borderId="0" xfId="0" applyFont="1" applyFill="1"/>
    <xf numFmtId="0" fontId="122" fillId="63" borderId="0" xfId="0" applyFont="1" applyFill="1"/>
    <xf numFmtId="0" fontId="124" fillId="63" borderId="0" xfId="0" applyFont="1" applyFill="1" applyAlignment="1">
      <alignment vertical="center"/>
    </xf>
    <xf numFmtId="0" fontId="123" fillId="63" borderId="0" xfId="0" applyFont="1" applyFill="1"/>
    <xf numFmtId="0" fontId="123" fillId="63" borderId="0" xfId="0" applyFont="1" applyFill="1" applyAlignment="1">
      <alignment vertical="center"/>
    </xf>
    <xf numFmtId="0" fontId="102" fillId="64" borderId="0" xfId="0" applyFont="1" applyFill="1" applyBorder="1"/>
    <xf numFmtId="0" fontId="106" fillId="64" borderId="0" xfId="0" applyFont="1" applyFill="1" applyBorder="1"/>
    <xf numFmtId="0" fontId="104" fillId="64" borderId="0" xfId="0" applyFont="1" applyFill="1" applyBorder="1"/>
    <xf numFmtId="0" fontId="109" fillId="64" borderId="0" xfId="0" applyFont="1" applyFill="1" applyBorder="1" applyAlignment="1">
      <alignment horizontal="center"/>
    </xf>
    <xf numFmtId="0" fontId="105" fillId="64" borderId="0" xfId="32987" applyFont="1" applyFill="1" applyBorder="1" applyAlignment="1">
      <alignment vertical="center"/>
    </xf>
    <xf numFmtId="14" fontId="105" fillId="64" borderId="0" xfId="32987" applyNumberFormat="1" applyFont="1" applyFill="1" applyBorder="1"/>
    <xf numFmtId="3" fontId="111" fillId="64" borderId="0" xfId="32987" applyNumberFormat="1" applyFont="1" applyFill="1" applyBorder="1"/>
    <xf numFmtId="0" fontId="111" fillId="64" borderId="0" xfId="32987" applyFont="1" applyFill="1" applyBorder="1" applyAlignment="1">
      <alignment horizontal="right"/>
    </xf>
    <xf numFmtId="179" fontId="111" fillId="64" borderId="0" xfId="32987" applyNumberFormat="1" applyFont="1" applyFill="1" applyBorder="1"/>
    <xf numFmtId="0" fontId="105" fillId="64" borderId="0" xfId="0" applyFont="1" applyFill="1" applyBorder="1" applyAlignment="1">
      <alignment vertical="top"/>
    </xf>
    <xf numFmtId="0" fontId="105" fillId="64" borderId="0" xfId="0" applyFont="1" applyFill="1" applyBorder="1" applyAlignment="1">
      <alignment vertical="center"/>
    </xf>
    <xf numFmtId="0" fontId="122" fillId="64" borderId="0" xfId="0" applyFont="1" applyFill="1" applyBorder="1" applyAlignment="1">
      <alignment vertical="center"/>
    </xf>
    <xf numFmtId="0" fontId="122" fillId="64" borderId="0" xfId="0" applyFont="1" applyFill="1" applyBorder="1"/>
    <xf numFmtId="0" fontId="124" fillId="64" borderId="0" xfId="0" applyFont="1" applyFill="1" applyBorder="1" applyAlignment="1">
      <alignment vertical="center"/>
    </xf>
    <xf numFmtId="14" fontId="105" fillId="63" borderId="33" xfId="32987" applyNumberFormat="1" applyFont="1" applyFill="1" applyBorder="1" applyAlignment="1" applyProtection="1">
      <alignment vertical="center"/>
      <protection locked="0"/>
    </xf>
    <xf numFmtId="14" fontId="105" fillId="65" borderId="33" xfId="32987" applyNumberFormat="1" applyFont="1" applyFill="1" applyBorder="1"/>
    <xf numFmtId="3" fontId="105" fillId="63" borderId="33" xfId="32987" applyNumberFormat="1" applyFont="1" applyFill="1" applyBorder="1" applyAlignment="1">
      <alignment vertical="center"/>
    </xf>
    <xf numFmtId="3" fontId="111" fillId="64" borderId="33" xfId="32987" applyNumberFormat="1" applyFont="1" applyFill="1" applyBorder="1"/>
    <xf numFmtId="179" fontId="105" fillId="63" borderId="33" xfId="32987" applyNumberFormat="1" applyFont="1" applyFill="1" applyBorder="1" applyAlignment="1" applyProtection="1">
      <alignment horizontal="right" vertical="center"/>
      <protection locked="0"/>
    </xf>
    <xf numFmtId="179" fontId="105" fillId="63" borderId="33" xfId="32987" applyNumberFormat="1" applyFont="1" applyFill="1" applyBorder="1" applyAlignment="1" applyProtection="1">
      <alignment vertical="center"/>
      <protection locked="0"/>
    </xf>
    <xf numFmtId="9" fontId="105" fillId="63" borderId="33" xfId="32987" applyNumberFormat="1" applyFont="1" applyFill="1" applyBorder="1" applyAlignment="1" applyProtection="1">
      <alignment vertical="center"/>
      <protection locked="0"/>
    </xf>
    <xf numFmtId="179" fontId="112" fillId="65" borderId="33" xfId="32987" applyNumberFormat="1" applyFont="1" applyFill="1" applyBorder="1" applyAlignment="1">
      <alignment vertical="center"/>
    </xf>
    <xf numFmtId="0" fontId="105" fillId="63" borderId="34" xfId="0" applyFont="1" applyFill="1" applyBorder="1" applyAlignment="1">
      <alignment vertical="center"/>
    </xf>
    <xf numFmtId="179" fontId="105" fillId="63" borderId="34" xfId="32987" quotePrefix="1" applyNumberFormat="1" applyFont="1" applyFill="1" applyBorder="1" applyAlignment="1">
      <alignment horizontal="center" vertical="center"/>
    </xf>
    <xf numFmtId="0" fontId="105" fillId="63" borderId="35" xfId="0" applyFont="1" applyFill="1" applyBorder="1" applyAlignment="1">
      <alignment vertical="center"/>
    </xf>
    <xf numFmtId="179" fontId="105" fillId="63" borderId="0" xfId="32987" quotePrefix="1" applyNumberFormat="1" applyFont="1" applyFill="1" applyBorder="1" applyAlignment="1">
      <alignment horizontal="center" vertical="center"/>
    </xf>
    <xf numFmtId="0" fontId="105" fillId="63" borderId="34" xfId="32987" applyFont="1" applyFill="1" applyBorder="1" applyAlignment="1">
      <alignment vertical="center"/>
    </xf>
    <xf numFmtId="179" fontId="105" fillId="66" borderId="34" xfId="32987" applyNumberFormat="1" applyFont="1" applyFill="1" applyBorder="1" applyAlignment="1">
      <alignment horizontal="center" vertical="center"/>
    </xf>
    <xf numFmtId="0" fontId="105" fillId="63" borderId="0" xfId="32987" applyFont="1" applyFill="1" applyBorder="1" applyAlignment="1">
      <alignment vertical="center"/>
    </xf>
    <xf numFmtId="179" fontId="105" fillId="66" borderId="0" xfId="32987" applyNumberFormat="1" applyFont="1" applyFill="1" applyBorder="1" applyAlignment="1">
      <alignment horizontal="center" vertical="center"/>
    </xf>
    <xf numFmtId="178" fontId="105" fillId="66" borderId="0" xfId="32987" applyNumberFormat="1" applyFont="1" applyFill="1" applyBorder="1" applyAlignment="1">
      <alignment horizontal="center" vertical="center"/>
    </xf>
    <xf numFmtId="178" fontId="105" fillId="63" borderId="35" xfId="0" applyNumberFormat="1" applyFont="1" applyFill="1" applyBorder="1" applyAlignment="1">
      <alignment horizontal="center" vertical="center"/>
    </xf>
    <xf numFmtId="0" fontId="105" fillId="63" borderId="36" xfId="0" applyFont="1" applyFill="1" applyBorder="1" applyAlignment="1">
      <alignment vertical="center"/>
    </xf>
    <xf numFmtId="178" fontId="105" fillId="63" borderId="36" xfId="0" applyNumberFormat="1" applyFont="1" applyFill="1" applyBorder="1" applyAlignment="1">
      <alignment horizontal="center" vertical="center"/>
    </xf>
    <xf numFmtId="179" fontId="105" fillId="63" borderId="36" xfId="32987" applyNumberFormat="1" applyFont="1" applyFill="1" applyBorder="1" applyAlignment="1">
      <alignment horizontal="center" vertical="center"/>
    </xf>
    <xf numFmtId="179" fontId="105" fillId="63" borderId="0" xfId="32987" applyNumberFormat="1" applyFont="1" applyFill="1" applyBorder="1" applyAlignment="1">
      <alignment horizontal="center" vertical="center"/>
    </xf>
    <xf numFmtId="0" fontId="105" fillId="63" borderId="37" xfId="0" applyFont="1" applyFill="1" applyBorder="1" applyAlignment="1">
      <alignment vertical="center"/>
    </xf>
    <xf numFmtId="178" fontId="105" fillId="63" borderId="37" xfId="0" applyNumberFormat="1" applyFont="1" applyFill="1" applyBorder="1" applyAlignment="1">
      <alignment horizontal="center" vertical="center"/>
    </xf>
    <xf numFmtId="179" fontId="105" fillId="63" borderId="37" xfId="32987" applyNumberFormat="1" applyFont="1" applyFill="1" applyBorder="1" applyAlignment="1">
      <alignment horizontal="center" vertical="center"/>
    </xf>
    <xf numFmtId="0" fontId="105" fillId="63" borderId="36" xfId="32987" applyFont="1" applyFill="1" applyBorder="1" applyAlignment="1">
      <alignment vertical="center"/>
    </xf>
    <xf numFmtId="179" fontId="105" fillId="66" borderId="36" xfId="32987" applyNumberFormat="1" applyFont="1" applyFill="1" applyBorder="1" applyAlignment="1">
      <alignment horizontal="center" vertical="center"/>
    </xf>
    <xf numFmtId="0" fontId="105" fillId="63" borderId="37" xfId="32987" applyFont="1" applyFill="1" applyBorder="1" applyAlignment="1">
      <alignment vertical="center"/>
    </xf>
    <xf numFmtId="179" fontId="105" fillId="66" borderId="37" xfId="32987" applyNumberFormat="1" applyFont="1" applyFill="1" applyBorder="1" applyAlignment="1">
      <alignment horizontal="center" vertical="center"/>
    </xf>
    <xf numFmtId="0" fontId="105" fillId="63" borderId="0" xfId="0" applyFont="1" applyFill="1" applyBorder="1" applyAlignment="1">
      <alignment vertical="center"/>
    </xf>
    <xf numFmtId="9" fontId="112" fillId="63" borderId="0" xfId="0" quotePrefix="1" applyNumberFormat="1" applyFont="1" applyFill="1" applyAlignment="1">
      <alignment horizontal="right" vertical="center" textRotation="180"/>
    </xf>
    <xf numFmtId="0" fontId="110" fillId="63" borderId="0" xfId="13043" applyFont="1" applyFill="1" applyAlignment="1">
      <alignment horizontal="left" vertical="center" wrapText="1"/>
    </xf>
    <xf numFmtId="0" fontId="114" fillId="63" borderId="0" xfId="0" applyFont="1" applyFill="1" applyAlignment="1">
      <alignment horizontal="left" vertical="center" wrapText="1"/>
    </xf>
    <xf numFmtId="0" fontId="117" fillId="64" borderId="0" xfId="0" applyFont="1" applyFill="1" applyBorder="1" applyAlignment="1">
      <alignment horizontal="left" vertical="top"/>
    </xf>
    <xf numFmtId="0" fontId="118" fillId="64" borderId="0" xfId="0" applyFont="1" applyFill="1" applyBorder="1" applyAlignment="1">
      <alignment horizontal="left" vertical="top"/>
    </xf>
    <xf numFmtId="0" fontId="104" fillId="63" borderId="0" xfId="0" applyFont="1" applyFill="1" applyAlignment="1">
      <alignment horizontal="left" vertical="top" wrapText="1"/>
    </xf>
    <xf numFmtId="0" fontId="119" fillId="64" borderId="0" xfId="0" applyFont="1" applyFill="1" applyBorder="1" applyAlignment="1">
      <alignment horizontal="left" vertical="center" wrapText="1"/>
    </xf>
    <xf numFmtId="0" fontId="110" fillId="63" borderId="0" xfId="13043" applyFont="1" applyFill="1" applyAlignment="1">
      <alignment vertical="center" wrapText="1"/>
    </xf>
    <xf numFmtId="0" fontId="114" fillId="63" borderId="0" xfId="0" applyFont="1" applyFill="1" applyAlignment="1">
      <alignment vertical="center" wrapText="1"/>
    </xf>
    <xf numFmtId="0" fontId="110" fillId="63" borderId="0" xfId="0" applyFont="1" applyFill="1" applyAlignment="1">
      <alignment vertical="top" wrapText="1"/>
    </xf>
    <xf numFmtId="0" fontId="116" fillId="63" borderId="0" xfId="0" applyFont="1" applyFill="1" applyAlignment="1">
      <alignment vertical="top" wrapText="1"/>
    </xf>
    <xf numFmtId="0" fontId="114" fillId="63" borderId="0" xfId="0" applyFont="1" applyFill="1" applyAlignment="1"/>
    <xf numFmtId="0" fontId="104" fillId="63" borderId="0" xfId="0" applyFont="1" applyFill="1" applyAlignment="1">
      <alignment horizontal="left" wrapText="1"/>
    </xf>
    <xf numFmtId="0" fontId="114" fillId="63" borderId="0" xfId="0" applyFont="1" applyFill="1" applyAlignment="1">
      <alignment horizontal="left" wrapText="1"/>
    </xf>
    <xf numFmtId="4" fontId="4" fillId="0" borderId="0" xfId="0" applyNumberFormat="1" applyFont="1" applyAlignment="1"/>
    <xf numFmtId="0" fontId="6" fillId="0" borderId="0" xfId="0" applyFont="1" applyAlignment="1"/>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 fontId="6" fillId="60" borderId="8" xfId="0" applyNumberFormat="1" applyFont="1" applyFill="1" applyBorder="1" applyAlignment="1">
      <alignment horizontal="center" wrapText="1"/>
    </xf>
    <xf numFmtId="4" fontId="6" fillId="60" borderId="4" xfId="0" applyNumberFormat="1" applyFont="1" applyFill="1" applyBorder="1" applyAlignment="1">
      <alignment horizontal="center" wrapText="1"/>
    </xf>
    <xf numFmtId="4" fontId="6" fillId="60" borderId="9" xfId="0" applyNumberFormat="1" applyFont="1" applyFill="1" applyBorder="1" applyAlignment="1">
      <alignment horizontal="center" wrapText="1"/>
    </xf>
    <xf numFmtId="2" fontId="6" fillId="60" borderId="9" xfId="0" applyNumberFormat="1" applyFont="1" applyFill="1" applyBorder="1" applyAlignment="1">
      <alignment horizontal="center" wrapText="1"/>
    </xf>
    <xf numFmtId="2" fontId="6" fillId="60" borderId="10" xfId="0" applyNumberFormat="1" applyFont="1" applyFill="1" applyBorder="1" applyAlignment="1">
      <alignment horizontal="center" wrapText="1"/>
    </xf>
  </cellXfs>
  <cellStyles count="33004">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xfId="33003" builtinId="3"/>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6">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0051FF"/>
      <color rgb="FFD1F2FF"/>
      <color rgb="FFF6E5DD"/>
      <color rgb="FFF24E49"/>
      <color rgb="FF1C355E"/>
      <color rgb="FF466BB4"/>
      <color rgb="FFF0F4F7"/>
      <color rgb="FFAEB9BF"/>
      <color rgb="FFEC9B29"/>
      <color rgb="FFED9C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8</xdr:row>
      <xdr:rowOff>19050</xdr:rowOff>
    </xdr:from>
    <xdr:to>
      <xdr:col>14</xdr:col>
      <xdr:colOff>0</xdr:colOff>
      <xdr:row>12</xdr:row>
      <xdr:rowOff>0</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47625</xdr:colOff>
      <xdr:row>0</xdr:row>
      <xdr:rowOff>266700</xdr:rowOff>
    </xdr:from>
    <xdr:to>
      <xdr:col>12</xdr:col>
      <xdr:colOff>904875</xdr:colOff>
      <xdr:row>1</xdr:row>
      <xdr:rowOff>457200</xdr:rowOff>
    </xdr:to>
    <xdr:pic>
      <xdr:nvPicPr>
        <xdr:cNvPr id="4" name="Picture 3">
          <a:extLst>
            <a:ext uri="{FF2B5EF4-FFF2-40B4-BE49-F238E27FC236}">
              <a16:creationId xmlns:a16="http://schemas.microsoft.com/office/drawing/2014/main" id="{8486F111-C227-4187-981C-300577648518}"/>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5935325" y="266700"/>
          <a:ext cx="1885950" cy="666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W49"/>
  <sheetViews>
    <sheetView showGridLines="0" tabSelected="1" zoomScale="90" zoomScaleNormal="90" workbookViewId="0">
      <selection activeCell="D8" sqref="D8"/>
    </sheetView>
  </sheetViews>
  <sheetFormatPr defaultColWidth="0" defaultRowHeight="14.25" zeroHeight="1"/>
  <cols>
    <col min="1" max="1" width="6.5703125" style="30" customWidth="1"/>
    <col min="2" max="2" width="4" style="30" customWidth="1"/>
    <col min="3" max="3" width="56" style="26" customWidth="1"/>
    <col min="4" max="4" width="31.140625" style="26" customWidth="1"/>
    <col min="5" max="5" width="1.5703125" style="26" customWidth="1"/>
    <col min="6" max="6" width="4.140625" style="26" customWidth="1"/>
    <col min="7" max="7" width="12.5703125" style="26" customWidth="1"/>
    <col min="8" max="8" width="49.42578125" style="26" customWidth="1"/>
    <col min="9" max="9" width="18.42578125" style="26" customWidth="1"/>
    <col min="10" max="10" width="12.5703125" style="26" customWidth="1"/>
    <col min="11" max="11" width="41.85546875" style="26" customWidth="1"/>
    <col min="12" max="13" width="15.42578125" style="30" customWidth="1"/>
    <col min="14" max="14" width="8.28515625" style="30" customWidth="1"/>
    <col min="15" max="22" width="7.7109375" style="30" hidden="1" customWidth="1"/>
    <col min="23" max="23" width="14.85546875" style="30" hidden="1" customWidth="1"/>
    <col min="24" max="16384" width="7.7109375" style="30" hidden="1"/>
  </cols>
  <sheetData>
    <row r="1" spans="1:23" ht="37.5" customHeight="1">
      <c r="A1" s="35"/>
      <c r="B1" s="36"/>
      <c r="C1" s="57" t="s">
        <v>0</v>
      </c>
      <c r="D1" s="58"/>
      <c r="E1" s="37"/>
      <c r="F1" s="37"/>
      <c r="G1" s="37"/>
      <c r="H1" s="37"/>
      <c r="I1" s="37"/>
      <c r="J1" s="37"/>
      <c r="K1" s="37"/>
      <c r="L1" s="35"/>
      <c r="M1" s="35"/>
      <c r="N1" s="35"/>
    </row>
    <row r="2" spans="1:23" ht="37.5" customHeight="1">
      <c r="A2" s="35"/>
      <c r="B2" s="35"/>
      <c r="C2" s="38" t="s">
        <v>1</v>
      </c>
      <c r="D2" s="37"/>
      <c r="E2" s="37"/>
      <c r="F2" s="37"/>
      <c r="G2" s="37"/>
      <c r="H2" s="37"/>
      <c r="I2" s="37"/>
      <c r="J2" s="37"/>
      <c r="K2" s="37"/>
      <c r="L2" s="35"/>
      <c r="M2" s="35"/>
      <c r="N2" s="35"/>
    </row>
    <row r="3" spans="1:23" ht="15">
      <c r="A3" s="35"/>
      <c r="B3" s="35"/>
      <c r="C3" s="38"/>
      <c r="D3" s="37"/>
      <c r="E3" s="37"/>
      <c r="F3" s="37"/>
      <c r="G3" s="37"/>
      <c r="H3" s="37"/>
      <c r="I3" s="37"/>
      <c r="J3" s="37"/>
      <c r="K3" s="37"/>
      <c r="L3" s="35"/>
      <c r="M3" s="35"/>
      <c r="N3" s="35"/>
    </row>
    <row r="4" spans="1:23" ht="12" customHeight="1">
      <c r="A4" s="35"/>
      <c r="B4" s="62"/>
      <c r="C4" s="63"/>
      <c r="D4" s="64"/>
      <c r="E4" s="64"/>
      <c r="F4" s="64"/>
      <c r="G4" s="37"/>
      <c r="H4" s="39"/>
      <c r="I4" s="37"/>
      <c r="J4" s="37"/>
      <c r="K4" s="39"/>
      <c r="L4" s="35"/>
      <c r="M4" s="35"/>
      <c r="N4" s="35"/>
      <c r="S4" s="30" t="s">
        <v>2</v>
      </c>
      <c r="V4" s="22" t="s">
        <v>3</v>
      </c>
      <c r="W4" s="23">
        <f>D8+365.25*67</f>
        <v>24471.75</v>
      </c>
    </row>
    <row r="5" spans="1:23" ht="30" customHeight="1">
      <c r="A5" s="35"/>
      <c r="B5" s="62"/>
      <c r="C5" s="75" t="s">
        <v>4</v>
      </c>
      <c r="D5" s="73"/>
      <c r="E5" s="74"/>
      <c r="F5" s="74"/>
      <c r="G5" s="58"/>
      <c r="H5" s="59" t="s">
        <v>5</v>
      </c>
      <c r="I5" s="58"/>
      <c r="J5" s="58"/>
      <c r="K5" s="59" t="s">
        <v>6</v>
      </c>
      <c r="L5" s="35"/>
      <c r="M5" s="35"/>
      <c r="N5" s="35"/>
      <c r="S5" s="30" t="s">
        <v>7</v>
      </c>
      <c r="V5" s="22" t="s">
        <v>8</v>
      </c>
      <c r="W5" s="25">
        <f>DATEDIF(D7,W4,"M")/12</f>
        <v>66.916666666666671</v>
      </c>
    </row>
    <row r="6" spans="1:23" ht="30" customHeight="1">
      <c r="A6" s="35"/>
      <c r="B6" s="62"/>
      <c r="C6" s="109" t="s">
        <v>9</v>
      </c>
      <c r="D6" s="110"/>
      <c r="E6" s="65"/>
      <c r="F6" s="65"/>
      <c r="G6" s="37"/>
      <c r="H6" s="37"/>
      <c r="I6" s="37"/>
      <c r="J6" s="37"/>
      <c r="K6" s="37"/>
      <c r="L6" s="40" t="s">
        <v>10</v>
      </c>
      <c r="M6" s="40" t="s">
        <v>11</v>
      </c>
      <c r="N6" s="35"/>
      <c r="P6" s="24">
        <v>0.05</v>
      </c>
      <c r="Q6" s="30" t="s">
        <v>12</v>
      </c>
      <c r="V6" s="22"/>
      <c r="W6" s="23"/>
    </row>
    <row r="7" spans="1:23" ht="30" customHeight="1">
      <c r="A7" s="35"/>
      <c r="B7" s="62"/>
      <c r="C7" s="66" t="s">
        <v>13</v>
      </c>
      <c r="D7" s="76"/>
      <c r="E7" s="77"/>
      <c r="F7" s="67"/>
      <c r="G7" s="37"/>
      <c r="H7" s="90" t="s">
        <v>14</v>
      </c>
      <c r="I7" s="97">
        <f>IF($D$9&gt;66,0,(D12*$D$11*$W$5))</f>
        <v>0</v>
      </c>
      <c r="J7" s="41"/>
      <c r="K7" s="90" t="s">
        <v>15</v>
      </c>
      <c r="L7" s="93">
        <f>M7/52</f>
        <v>0</v>
      </c>
      <c r="M7" s="97">
        <f>IF($D$9&gt;66,0,(VLOOKUP($D$9,'D&amp;TPD-Rates'!$B$11:$H$65,2+IF(Calculator!$D$10="Female",1,0)))*I7/10000)</f>
        <v>0</v>
      </c>
      <c r="N7" s="42"/>
      <c r="P7" s="24">
        <v>0.1</v>
      </c>
      <c r="Q7" s="30" t="s">
        <v>16</v>
      </c>
      <c r="T7" s="24"/>
    </row>
    <row r="8" spans="1:23" ht="30" customHeight="1">
      <c r="A8" s="35"/>
      <c r="B8" s="62"/>
      <c r="C8" s="66" t="s">
        <v>17</v>
      </c>
      <c r="D8" s="76"/>
      <c r="E8" s="77"/>
      <c r="F8" s="67"/>
      <c r="G8" s="37"/>
      <c r="H8" s="101" t="s">
        <v>18</v>
      </c>
      <c r="I8" s="96">
        <f>IF($D$9&gt;66,0,(D12*$D$11*$W$5))</f>
        <v>0</v>
      </c>
      <c r="J8" s="41"/>
      <c r="K8" s="101" t="s">
        <v>19</v>
      </c>
      <c r="L8" s="95">
        <f>M8/52</f>
        <v>0</v>
      </c>
      <c r="M8" s="96">
        <f>IF($D$9&gt;66,0,(VLOOKUP($D$9,'D&amp;TPD-Rates'!$B$11:$H$65,4+IF(Calculator!$D$10="Female",1,0)))*I8/10000)</f>
        <v>0</v>
      </c>
      <c r="N8" s="42"/>
      <c r="P8" s="24">
        <v>0.15</v>
      </c>
      <c r="T8" s="24"/>
    </row>
    <row r="9" spans="1:23" ht="30" customHeight="1">
      <c r="A9" s="35"/>
      <c r="B9" s="62"/>
      <c r="C9" s="66" t="s">
        <v>20</v>
      </c>
      <c r="D9" s="78" t="str">
        <f>IF(D7="","",ROUNDDOWN(SUM(D7-D8)/365.24,0))</f>
        <v/>
      </c>
      <c r="E9" s="79"/>
      <c r="F9" s="68"/>
      <c r="G9" s="37"/>
      <c r="H9" s="105" t="s">
        <v>21</v>
      </c>
      <c r="I9" s="87">
        <f>IF(D9&gt;66,0,D14)</f>
        <v>0</v>
      </c>
      <c r="J9" s="41"/>
      <c r="K9" s="103" t="s">
        <v>22</v>
      </c>
      <c r="L9" s="99">
        <f>M9/52</f>
        <v>0</v>
      </c>
      <c r="M9" s="100">
        <f>M8+M7</f>
        <v>0</v>
      </c>
      <c r="N9" s="43"/>
      <c r="P9" s="24">
        <v>0.2</v>
      </c>
    </row>
    <row r="10" spans="1:23" ht="30" customHeight="1">
      <c r="A10" s="35"/>
      <c r="B10" s="62"/>
      <c r="C10" s="66" t="s">
        <v>23</v>
      </c>
      <c r="D10" s="80"/>
      <c r="E10" s="77"/>
      <c r="F10" s="69"/>
      <c r="G10" s="37"/>
      <c r="H10" s="84" t="s">
        <v>24</v>
      </c>
      <c r="I10" s="85">
        <f>IF(D9&gt;66,0,D15)</f>
        <v>0</v>
      </c>
      <c r="J10" s="41"/>
      <c r="K10" s="37"/>
      <c r="L10" s="35"/>
      <c r="M10" s="35"/>
      <c r="N10" s="106"/>
      <c r="P10" s="24"/>
    </row>
    <row r="11" spans="1:23" ht="30" customHeight="1">
      <c r="A11" s="35"/>
      <c r="B11" s="62"/>
      <c r="C11" s="66" t="s">
        <v>25</v>
      </c>
      <c r="D11" s="81">
        <v>0</v>
      </c>
      <c r="E11" s="77"/>
      <c r="F11" s="70"/>
      <c r="G11" s="37"/>
      <c r="H11" s="37"/>
      <c r="I11" s="37"/>
      <c r="J11" s="41"/>
      <c r="K11" s="86" t="s">
        <v>26</v>
      </c>
      <c r="L11" s="93">
        <f t="shared" ref="L11:L13" si="0">M11/52</f>
        <v>0</v>
      </c>
      <c r="M11" s="97">
        <f>IF($D$9&gt;66,0,(VLOOKUP($D$9,'D&amp;TPD-Rates'!$B$11:$H$65,2+IF(Calculator!$D$10="Female",1,0)))*I9/10000)</f>
        <v>0</v>
      </c>
      <c r="N11" s="106"/>
      <c r="O11" s="31"/>
    </row>
    <row r="12" spans="1:23" ht="30" customHeight="1">
      <c r="A12" s="35"/>
      <c r="B12" s="62"/>
      <c r="C12" s="66" t="s">
        <v>27</v>
      </c>
      <c r="D12" s="82">
        <v>0.1</v>
      </c>
      <c r="E12" s="77"/>
      <c r="F12" s="70"/>
      <c r="G12" s="38"/>
      <c r="H12" s="90" t="s">
        <v>28</v>
      </c>
      <c r="I12" s="91">
        <f>I7+I9</f>
        <v>0</v>
      </c>
      <c r="J12" s="37"/>
      <c r="K12" s="94" t="s">
        <v>29</v>
      </c>
      <c r="L12" s="95">
        <f t="shared" si="0"/>
        <v>0</v>
      </c>
      <c r="M12" s="96">
        <f>IF($D$9&gt;66,0,(VLOOKUP($D$9,'D&amp;TPD-Rates'!$B$11:$H$65,4+IF(Calculator!$D$10="Female",1,0)))*I10/10000)</f>
        <v>0</v>
      </c>
      <c r="N12" s="44"/>
    </row>
    <row r="13" spans="1:23" ht="30" customHeight="1">
      <c r="A13" s="35"/>
      <c r="B13" s="62"/>
      <c r="C13" s="112" t="s">
        <v>30</v>
      </c>
      <c r="D13" s="112"/>
      <c r="E13" s="71"/>
      <c r="F13" s="71"/>
      <c r="G13" s="37"/>
      <c r="H13" s="88" t="s">
        <v>31</v>
      </c>
      <c r="I13" s="89">
        <f>I8+I10</f>
        <v>0</v>
      </c>
      <c r="J13" s="37"/>
      <c r="K13" s="98" t="s">
        <v>32</v>
      </c>
      <c r="L13" s="99">
        <f t="shared" si="0"/>
        <v>0</v>
      </c>
      <c r="M13" s="100">
        <f>M12+M11</f>
        <v>0</v>
      </c>
      <c r="N13" s="45"/>
    </row>
    <row r="14" spans="1:23" ht="30" customHeight="1">
      <c r="A14" s="35"/>
      <c r="B14" s="62"/>
      <c r="C14" s="72" t="s">
        <v>21</v>
      </c>
      <c r="D14" s="81">
        <v>0</v>
      </c>
      <c r="E14" s="83"/>
      <c r="F14" s="71"/>
      <c r="G14" s="37"/>
      <c r="H14" s="37"/>
      <c r="I14" s="37"/>
      <c r="J14" s="41"/>
      <c r="K14" s="37"/>
      <c r="L14" s="35"/>
      <c r="M14" s="35"/>
      <c r="N14" s="37"/>
      <c r="S14" s="24"/>
    </row>
    <row r="15" spans="1:23" ht="30" customHeight="1">
      <c r="A15" s="35"/>
      <c r="B15" s="71"/>
      <c r="C15" s="72" t="s">
        <v>24</v>
      </c>
      <c r="D15" s="81">
        <v>0</v>
      </c>
      <c r="E15" s="83"/>
      <c r="F15" s="71"/>
      <c r="G15" s="38"/>
      <c r="H15" s="90" t="s">
        <v>33</v>
      </c>
      <c r="I15" s="92">
        <f>L17</f>
        <v>0</v>
      </c>
      <c r="J15" s="35"/>
      <c r="K15" s="90" t="s">
        <v>34</v>
      </c>
      <c r="L15" s="93">
        <f>M15/52</f>
        <v>0</v>
      </c>
      <c r="M15" s="91">
        <f>M7+M11</f>
        <v>0</v>
      </c>
      <c r="N15" s="35"/>
      <c r="S15" s="24"/>
    </row>
    <row r="16" spans="1:23" ht="30" customHeight="1">
      <c r="A16" s="35"/>
      <c r="B16" s="71"/>
      <c r="C16" s="64"/>
      <c r="D16" s="64"/>
      <c r="E16" s="64"/>
      <c r="F16" s="71"/>
      <c r="G16" s="38"/>
      <c r="H16" s="88" t="s">
        <v>35</v>
      </c>
      <c r="I16" s="89">
        <f>M17</f>
        <v>0</v>
      </c>
      <c r="J16" s="46"/>
      <c r="K16" s="101" t="s">
        <v>36</v>
      </c>
      <c r="L16" s="95">
        <f>M16/52</f>
        <v>0</v>
      </c>
      <c r="M16" s="102">
        <f>M8+M12</f>
        <v>0</v>
      </c>
      <c r="N16" s="35"/>
      <c r="R16" s="27"/>
      <c r="S16" s="24"/>
      <c r="T16" s="27"/>
    </row>
    <row r="17" spans="1:19" ht="30" customHeight="1">
      <c r="A17" s="35"/>
      <c r="B17" s="62"/>
      <c r="C17" s="62"/>
      <c r="D17" s="62"/>
      <c r="E17" s="62"/>
      <c r="F17" s="62"/>
      <c r="G17" s="35"/>
      <c r="H17" s="37"/>
      <c r="I17" s="37"/>
      <c r="J17" s="46"/>
      <c r="K17" s="103" t="s">
        <v>37</v>
      </c>
      <c r="L17" s="99">
        <f>M17/52</f>
        <v>0</v>
      </c>
      <c r="M17" s="104">
        <f>M15+M16</f>
        <v>0</v>
      </c>
      <c r="N17" s="35"/>
      <c r="S17" s="24"/>
    </row>
    <row r="18" spans="1:19">
      <c r="A18" s="35"/>
      <c r="B18" s="35"/>
      <c r="C18" s="47"/>
      <c r="D18" s="47"/>
      <c r="E18" s="47"/>
      <c r="F18" s="47"/>
      <c r="G18" s="37"/>
      <c r="H18" s="111" t="s">
        <v>38</v>
      </c>
      <c r="I18" s="111"/>
      <c r="J18" s="46"/>
      <c r="K18" s="37"/>
      <c r="L18" s="35"/>
      <c r="M18" s="35"/>
      <c r="N18" s="41"/>
    </row>
    <row r="19" spans="1:19" ht="14.25" customHeight="1">
      <c r="A19" s="35"/>
      <c r="B19" s="35"/>
      <c r="C19" s="47"/>
      <c r="D19" s="47"/>
      <c r="E19" s="47"/>
      <c r="F19" s="47"/>
      <c r="G19" s="37"/>
      <c r="H19" s="48" t="s">
        <v>39</v>
      </c>
      <c r="I19" s="48"/>
      <c r="J19" s="35"/>
      <c r="K19" s="37"/>
      <c r="L19" s="35"/>
      <c r="M19" s="35"/>
      <c r="N19" s="41"/>
    </row>
    <row r="20" spans="1:19" ht="15">
      <c r="A20" s="35"/>
      <c r="B20" s="35"/>
      <c r="C20" s="47"/>
      <c r="D20" s="47"/>
      <c r="E20" s="47"/>
      <c r="F20" s="47"/>
      <c r="G20" s="37"/>
      <c r="H20" s="118" t="s">
        <v>40</v>
      </c>
      <c r="I20" s="119"/>
      <c r="J20" s="37"/>
      <c r="K20" s="37"/>
      <c r="L20" s="35"/>
      <c r="M20" s="35"/>
      <c r="N20" s="41"/>
    </row>
    <row r="21" spans="1:19">
      <c r="A21" s="35"/>
      <c r="B21" s="35"/>
      <c r="C21" s="47"/>
      <c r="D21" s="47"/>
      <c r="E21" s="47"/>
      <c r="F21" s="47"/>
      <c r="G21" s="37"/>
      <c r="H21" s="48"/>
      <c r="I21" s="48"/>
      <c r="J21" s="46"/>
      <c r="K21" s="49"/>
      <c r="L21" s="49"/>
      <c r="M21" s="49"/>
      <c r="N21" s="49"/>
    </row>
    <row r="22" spans="1:19">
      <c r="A22" s="35"/>
      <c r="B22" s="35"/>
      <c r="C22" s="47"/>
      <c r="D22" s="47"/>
      <c r="E22" s="47"/>
      <c r="F22" s="47"/>
      <c r="G22" s="37"/>
      <c r="H22" s="50"/>
      <c r="I22" s="50"/>
      <c r="J22" s="46"/>
      <c r="K22" s="49"/>
      <c r="L22" s="49"/>
      <c r="M22" s="49"/>
      <c r="N22" s="49"/>
    </row>
    <row r="23" spans="1:19">
      <c r="A23" s="35"/>
      <c r="B23" s="35"/>
      <c r="C23" s="60" t="s">
        <v>41</v>
      </c>
      <c r="D23" s="47"/>
      <c r="E23" s="47"/>
      <c r="F23" s="47"/>
      <c r="G23" s="37"/>
      <c r="H23" s="50"/>
      <c r="I23" s="50"/>
      <c r="J23" s="46"/>
      <c r="K23" s="49"/>
      <c r="L23" s="49"/>
      <c r="M23" s="49"/>
      <c r="N23" s="49"/>
    </row>
    <row r="24" spans="1:19" ht="80.25" customHeight="1">
      <c r="A24" s="35"/>
      <c r="B24" s="35"/>
      <c r="C24" s="115" t="s">
        <v>42</v>
      </c>
      <c r="D24" s="116"/>
      <c r="E24" s="116"/>
      <c r="F24" s="116"/>
      <c r="G24" s="116"/>
      <c r="H24" s="116"/>
      <c r="I24" s="116"/>
      <c r="J24" s="117"/>
      <c r="K24" s="49"/>
      <c r="L24" s="49"/>
      <c r="M24" s="49"/>
      <c r="N24" s="49"/>
    </row>
    <row r="25" spans="1:19" s="29" customFormat="1" ht="30" customHeight="1">
      <c r="A25" s="51"/>
      <c r="B25" s="35"/>
      <c r="C25" s="61" t="s">
        <v>43</v>
      </c>
      <c r="D25" s="52"/>
      <c r="E25" s="52"/>
      <c r="F25" s="52"/>
      <c r="G25" s="52"/>
      <c r="H25" s="53"/>
      <c r="I25" s="52"/>
      <c r="J25" s="52"/>
      <c r="K25" s="52"/>
      <c r="L25" s="52"/>
      <c r="M25" s="53"/>
      <c r="N25" s="51"/>
    </row>
    <row r="26" spans="1:19" s="29" customFormat="1" ht="21" customHeight="1">
      <c r="A26" s="51"/>
      <c r="B26" s="51"/>
      <c r="C26" s="107" t="s">
        <v>44</v>
      </c>
      <c r="D26" s="108"/>
      <c r="E26" s="108"/>
      <c r="F26" s="108"/>
      <c r="G26" s="108"/>
      <c r="H26" s="108"/>
      <c r="I26" s="108"/>
      <c r="J26" s="108"/>
      <c r="K26" s="54"/>
      <c r="L26" s="54"/>
      <c r="M26" s="53"/>
      <c r="N26" s="51"/>
    </row>
    <row r="27" spans="1:19" s="29" customFormat="1" ht="42" customHeight="1">
      <c r="A27" s="51"/>
      <c r="B27" s="51"/>
      <c r="C27" s="113" t="s">
        <v>45</v>
      </c>
      <c r="D27" s="114"/>
      <c r="E27" s="114"/>
      <c r="F27" s="114"/>
      <c r="G27" s="114"/>
      <c r="H27" s="114"/>
      <c r="I27" s="114"/>
      <c r="J27" s="114"/>
      <c r="K27" s="55"/>
      <c r="L27" s="55"/>
      <c r="M27" s="53"/>
      <c r="N27" s="51"/>
    </row>
    <row r="28" spans="1:19" s="28" customFormat="1" ht="37.5" customHeight="1">
      <c r="A28" s="56"/>
      <c r="B28" s="56"/>
      <c r="C28" s="113" t="s">
        <v>46</v>
      </c>
      <c r="D28" s="114"/>
      <c r="E28" s="114"/>
      <c r="F28" s="114"/>
      <c r="G28" s="114"/>
      <c r="H28" s="114"/>
      <c r="I28" s="114"/>
      <c r="J28" s="114"/>
      <c r="K28" s="55"/>
      <c r="L28" s="55"/>
      <c r="M28" s="50"/>
      <c r="N28" s="56"/>
    </row>
    <row r="29" spans="1:19" s="28" customFormat="1" ht="27.75" customHeight="1">
      <c r="A29" s="56"/>
      <c r="B29" s="56"/>
      <c r="C29" s="107" t="s">
        <v>47</v>
      </c>
      <c r="D29" s="107"/>
      <c r="E29" s="107"/>
      <c r="F29" s="107"/>
      <c r="G29" s="107"/>
      <c r="H29" s="107"/>
      <c r="I29" s="107"/>
      <c r="J29" s="107"/>
      <c r="K29" s="107"/>
      <c r="L29" s="107"/>
      <c r="M29" s="50"/>
      <c r="N29" s="56"/>
    </row>
    <row r="30" spans="1:19" s="28" customFormat="1" ht="18" customHeight="1">
      <c r="A30" s="56"/>
      <c r="B30" s="56"/>
      <c r="C30" s="50"/>
      <c r="D30" s="50"/>
      <c r="E30" s="50"/>
      <c r="F30" s="50"/>
      <c r="G30" s="50"/>
      <c r="H30" s="50"/>
      <c r="I30" s="50"/>
      <c r="J30" s="50"/>
      <c r="K30" s="50"/>
      <c r="L30" s="50"/>
      <c r="M30" s="50"/>
      <c r="N30" s="56"/>
    </row>
    <row r="31" spans="1:19" s="28" customFormat="1" ht="18" hidden="1" customHeight="1">
      <c r="A31" s="56"/>
      <c r="B31" s="56"/>
      <c r="C31" s="50"/>
      <c r="D31" s="50"/>
      <c r="E31" s="50"/>
      <c r="F31" s="50"/>
      <c r="G31" s="50"/>
      <c r="H31" s="50"/>
      <c r="I31" s="50"/>
      <c r="J31" s="50"/>
      <c r="K31" s="50"/>
      <c r="L31" s="50"/>
      <c r="M31" s="56"/>
      <c r="N31" s="56"/>
    </row>
    <row r="32" spans="1:19" hidden="1">
      <c r="A32" s="35"/>
      <c r="B32" s="35"/>
      <c r="C32" s="37"/>
      <c r="D32" s="37"/>
      <c r="E32" s="37"/>
      <c r="F32" s="37"/>
      <c r="G32" s="37"/>
      <c r="H32" s="37"/>
      <c r="I32" s="37"/>
      <c r="J32" s="37"/>
      <c r="K32" s="37"/>
      <c r="L32" s="35"/>
      <c r="M32" s="35"/>
      <c r="N32" s="35"/>
    </row>
    <row r="33" spans="1:14" hidden="1">
      <c r="A33" s="35"/>
      <c r="B33" s="35"/>
      <c r="C33" s="37"/>
      <c r="D33" s="37"/>
      <c r="E33" s="37"/>
      <c r="F33" s="37"/>
      <c r="G33" s="37"/>
      <c r="H33" s="37"/>
      <c r="I33" s="37"/>
      <c r="J33" s="37"/>
      <c r="K33" s="37"/>
      <c r="L33" s="35"/>
      <c r="M33" s="35"/>
      <c r="N33" s="35"/>
    </row>
    <row r="34" spans="1:14" hidden="1">
      <c r="A34" s="35"/>
      <c r="B34" s="35"/>
      <c r="C34" s="37"/>
      <c r="D34" s="37"/>
      <c r="E34" s="37"/>
      <c r="F34" s="37"/>
      <c r="G34" s="37"/>
      <c r="H34" s="37"/>
      <c r="I34" s="37"/>
      <c r="J34" s="37"/>
      <c r="K34" s="37"/>
      <c r="L34" s="35"/>
      <c r="M34" s="35"/>
      <c r="N34" s="35"/>
    </row>
    <row r="35" spans="1:14" hidden="1">
      <c r="A35" s="35"/>
      <c r="B35" s="35"/>
      <c r="C35" s="37"/>
      <c r="D35" s="37"/>
      <c r="E35" s="37"/>
      <c r="F35" s="37"/>
      <c r="G35" s="37"/>
      <c r="H35" s="37"/>
      <c r="I35" s="37"/>
      <c r="J35" s="37"/>
      <c r="K35" s="37"/>
      <c r="L35" s="35"/>
      <c r="M35" s="35"/>
      <c r="N35" s="35"/>
    </row>
    <row r="36" spans="1:14" hidden="1">
      <c r="A36" s="35"/>
      <c r="B36" s="35"/>
      <c r="C36" s="37"/>
      <c r="D36" s="37"/>
      <c r="E36" s="37"/>
      <c r="F36" s="37"/>
      <c r="G36" s="37"/>
      <c r="H36" s="37"/>
      <c r="I36" s="37"/>
      <c r="J36" s="37"/>
      <c r="K36" s="37"/>
      <c r="L36" s="35"/>
      <c r="M36" s="35"/>
      <c r="N36" s="35"/>
    </row>
    <row r="37" spans="1:14" hidden="1">
      <c r="A37" s="35"/>
      <c r="B37" s="35"/>
      <c r="C37" s="37"/>
      <c r="D37" s="37"/>
      <c r="E37" s="37"/>
      <c r="F37" s="37"/>
      <c r="G37" s="37"/>
      <c r="H37" s="37"/>
      <c r="I37" s="37"/>
      <c r="J37" s="37"/>
      <c r="K37" s="37"/>
      <c r="L37" s="35"/>
      <c r="M37" s="35"/>
      <c r="N37" s="35"/>
    </row>
    <row r="38" spans="1:14" hidden="1">
      <c r="A38" s="35"/>
      <c r="B38" s="35"/>
      <c r="C38" s="37"/>
      <c r="D38" s="37"/>
      <c r="E38" s="37"/>
      <c r="F38" s="37"/>
      <c r="G38" s="37"/>
      <c r="H38" s="37"/>
      <c r="I38" s="37"/>
      <c r="J38" s="37"/>
      <c r="K38" s="37"/>
      <c r="L38" s="35"/>
      <c r="M38" s="35"/>
      <c r="N38" s="35"/>
    </row>
    <row r="39" spans="1:14" hidden="1">
      <c r="A39" s="35"/>
      <c r="B39" s="35"/>
      <c r="C39" s="37"/>
      <c r="D39" s="37"/>
      <c r="E39" s="37"/>
      <c r="F39" s="37"/>
      <c r="G39" s="37"/>
      <c r="H39" s="37"/>
      <c r="I39" s="37"/>
      <c r="J39" s="37"/>
      <c r="K39" s="37"/>
      <c r="L39" s="35"/>
      <c r="M39" s="35"/>
      <c r="N39" s="35"/>
    </row>
    <row r="40" spans="1:14" hidden="1">
      <c r="A40" s="35"/>
      <c r="B40" s="35"/>
      <c r="C40" s="37"/>
      <c r="D40" s="37"/>
      <c r="E40" s="37"/>
      <c r="F40" s="37"/>
      <c r="G40" s="37"/>
      <c r="H40" s="37"/>
      <c r="I40" s="37"/>
      <c r="J40" s="37"/>
      <c r="K40" s="37"/>
      <c r="L40" s="35"/>
      <c r="M40" s="35"/>
      <c r="N40" s="35"/>
    </row>
    <row r="41" spans="1:14" hidden="1">
      <c r="A41" s="35"/>
      <c r="B41" s="35"/>
      <c r="C41" s="37"/>
      <c r="D41" s="37"/>
      <c r="E41" s="37"/>
      <c r="F41" s="37"/>
      <c r="G41" s="37"/>
      <c r="H41" s="37"/>
      <c r="I41" s="37"/>
      <c r="J41" s="37"/>
      <c r="K41" s="37"/>
      <c r="L41" s="35"/>
      <c r="M41" s="35"/>
      <c r="N41" s="35"/>
    </row>
    <row r="42" spans="1:14" hidden="1">
      <c r="A42" s="35"/>
      <c r="B42" s="35"/>
      <c r="C42" s="37"/>
      <c r="D42" s="37"/>
      <c r="E42" s="37"/>
      <c r="F42" s="37"/>
      <c r="G42" s="37"/>
      <c r="H42" s="37"/>
      <c r="I42" s="37"/>
      <c r="J42" s="37"/>
      <c r="K42" s="37"/>
      <c r="L42" s="35"/>
      <c r="M42" s="35"/>
      <c r="N42" s="35"/>
    </row>
    <row r="43" spans="1:14" hidden="1">
      <c r="A43" s="35"/>
      <c r="B43" s="35"/>
      <c r="C43" s="37"/>
      <c r="D43" s="37"/>
      <c r="E43" s="37"/>
      <c r="F43" s="37"/>
      <c r="G43" s="37"/>
      <c r="H43" s="37"/>
      <c r="I43" s="37"/>
      <c r="J43" s="37"/>
      <c r="K43" s="37"/>
      <c r="L43" s="35"/>
      <c r="M43" s="35"/>
      <c r="N43" s="35"/>
    </row>
    <row r="44" spans="1:14" hidden="1">
      <c r="A44" s="35"/>
      <c r="B44" s="35"/>
      <c r="C44" s="37"/>
      <c r="D44" s="37"/>
      <c r="E44" s="37"/>
      <c r="F44" s="37"/>
      <c r="G44" s="37"/>
      <c r="H44" s="37"/>
      <c r="I44" s="37"/>
      <c r="J44" s="37"/>
      <c r="K44" s="37"/>
      <c r="L44" s="35"/>
      <c r="M44" s="35"/>
      <c r="N44" s="35"/>
    </row>
    <row r="45" spans="1:14" hidden="1">
      <c r="A45" s="35"/>
      <c r="B45" s="35"/>
      <c r="C45" s="37"/>
      <c r="D45" s="37"/>
      <c r="E45" s="37"/>
      <c r="F45" s="37"/>
      <c r="G45" s="37"/>
      <c r="H45" s="37"/>
      <c r="I45" s="37"/>
      <c r="J45" s="37"/>
      <c r="K45" s="37"/>
      <c r="L45" s="35"/>
      <c r="M45" s="35"/>
      <c r="N45" s="35"/>
    </row>
    <row r="46" spans="1:14" hidden="1">
      <c r="A46" s="35"/>
      <c r="B46" s="35"/>
      <c r="C46" s="37"/>
      <c r="D46" s="37"/>
      <c r="E46" s="37"/>
      <c r="F46" s="37"/>
      <c r="G46" s="37"/>
      <c r="H46" s="37"/>
      <c r="I46" s="37"/>
      <c r="J46" s="37"/>
      <c r="K46" s="37"/>
      <c r="L46" s="35"/>
      <c r="M46" s="35"/>
      <c r="N46" s="35"/>
    </row>
    <row r="47" spans="1:14">
      <c r="A47" s="35"/>
      <c r="B47" s="35"/>
      <c r="C47" s="37"/>
      <c r="D47" s="37"/>
      <c r="E47" s="37"/>
      <c r="F47" s="37"/>
      <c r="G47" s="37"/>
      <c r="H47" s="37"/>
      <c r="I47" s="37"/>
      <c r="J47" s="37"/>
      <c r="K47" s="37"/>
      <c r="L47" s="35"/>
      <c r="M47" s="35"/>
      <c r="N47" s="35"/>
    </row>
    <row r="48" spans="1:14">
      <c r="A48" s="35"/>
      <c r="B48" s="35"/>
      <c r="C48" s="37"/>
      <c r="D48" s="37"/>
      <c r="E48" s="37"/>
      <c r="F48" s="37"/>
      <c r="G48" s="37"/>
      <c r="H48" s="37"/>
      <c r="I48" s="37"/>
      <c r="J48" s="37"/>
      <c r="K48" s="37"/>
      <c r="L48" s="35"/>
      <c r="M48" s="35"/>
      <c r="N48" s="35"/>
    </row>
    <row r="49" spans="1:14">
      <c r="A49" s="35"/>
      <c r="B49" s="35"/>
      <c r="C49" s="37"/>
      <c r="D49" s="37"/>
      <c r="E49" s="37"/>
      <c r="F49" s="37"/>
      <c r="G49" s="37"/>
      <c r="H49" s="37"/>
      <c r="I49" s="37"/>
      <c r="J49" s="37"/>
      <c r="K49" s="37"/>
      <c r="L49" s="35"/>
      <c r="M49" s="35"/>
      <c r="N49" s="35"/>
    </row>
  </sheetData>
  <sheetProtection algorithmName="SHA-512" hashValue="+pkw+bI6Qq/uktBvGlFUUPAN6CiGnZBQzAcSdNIzPUXYLzh4nFxxa+pDSP+cPXvf02R3GvrpNf9ruyrdBJahNw==" saltValue="kWa6eQhCaSb9XQbmRAkfMA==" spinCount="100000" sheet="1" selectLockedCells="1"/>
  <mergeCells count="10">
    <mergeCell ref="C28:J28"/>
    <mergeCell ref="C27:J27"/>
    <mergeCell ref="C24:J24"/>
    <mergeCell ref="H20:I20"/>
    <mergeCell ref="C29:L29"/>
    <mergeCell ref="N10:N11"/>
    <mergeCell ref="C26:J26"/>
    <mergeCell ref="C6:D6"/>
    <mergeCell ref="H18:I18"/>
    <mergeCell ref="C13:D13"/>
  </mergeCells>
  <conditionalFormatting sqref="N12">
    <cfRule type="expression" dxfId="5" priority="1">
      <formula>A13="yes"</formula>
    </cfRule>
    <cfRule type="expression" dxfId="4" priority="2" stopIfTrue="1">
      <formula>"d14=""yes"""</formula>
    </cfRule>
  </conditionalFormatting>
  <conditionalFormatting sqref="N9">
    <cfRule type="expression" dxfId="3" priority="11">
      <formula>A10="yes"</formula>
    </cfRule>
    <cfRule type="expression" dxfId="2" priority="12" stopIfTrue="1">
      <formula>"d14=""yes"""</formula>
    </cfRule>
  </conditionalFormatting>
  <conditionalFormatting sqref="N10">
    <cfRule type="expression" dxfId="1" priority="7">
      <formula>A11="yes"</formula>
    </cfRule>
    <cfRule type="expression" dxfId="0" priority="8" stopIfTrue="1">
      <formula>"d14=""yes"""</formula>
    </cfRule>
  </conditionalFormatting>
  <dataValidations count="3">
    <dataValidation type="list" allowBlank="1" showInputMessage="1" showErrorMessage="1" sqref="F10" xr:uid="{00000000-0002-0000-0000-000000000000}">
      <formula1>$S$4:$S$5</formula1>
    </dataValidation>
    <dataValidation type="list" allowBlank="1" showInputMessage="1" showErrorMessage="1" sqref="D12" xr:uid="{00000000-0002-0000-0000-000001000000}">
      <formula1>$P$6:$P$10</formula1>
    </dataValidation>
    <dataValidation type="list" allowBlank="1" showInputMessage="1" showErrorMessage="1" sqref="D10" xr:uid="{750EF66D-1847-41F4-B23D-D20639CFBB48}">
      <formula1>"Male, Female"</formula1>
    </dataValidation>
  </dataValidations>
  <pageMargins left="0.7" right="0.7" top="0.75" bottom="0.75" header="0.3" footer="0.3"/>
  <pageSetup paperSize="9" orientation="portrait" r:id="rId1"/>
  <ignoredErrors>
    <ignoredError sqref="D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2"/>
  <sheetViews>
    <sheetView workbookViewId="0">
      <selection activeCell="E48" sqref="E48"/>
    </sheetView>
  </sheetViews>
  <sheetFormatPr defaultColWidth="12.7109375" defaultRowHeight="12.75"/>
  <cols>
    <col min="1" max="1" width="3.140625" style="6" customWidth="1"/>
    <col min="2" max="2" width="8.140625" style="6" customWidth="1"/>
    <col min="3" max="6" width="10" style="1" customWidth="1"/>
    <col min="7" max="8" width="10.5703125" style="33" bestFit="1" customWidth="1"/>
    <col min="9" max="16384" width="12.7109375" style="7"/>
  </cols>
  <sheetData>
    <row r="1" spans="1:15">
      <c r="A1" s="12"/>
      <c r="B1" s="5"/>
      <c r="D1" s="2"/>
    </row>
    <row r="2" spans="1:15">
      <c r="B2" s="5"/>
      <c r="E2" s="120"/>
      <c r="F2" s="121"/>
      <c r="G2" s="121"/>
      <c r="H2" s="121"/>
    </row>
    <row r="3" spans="1:15">
      <c r="B3" s="6" t="s">
        <v>48</v>
      </c>
    </row>
    <row r="4" spans="1:15">
      <c r="C4" s="6"/>
      <c r="D4" s="6"/>
      <c r="E4" s="6"/>
      <c r="F4" s="6"/>
    </row>
    <row r="5" spans="1:15" ht="16.5" customHeight="1">
      <c r="D5" s="3"/>
      <c r="E5" s="3"/>
      <c r="F5" s="3"/>
      <c r="G5" s="34"/>
      <c r="H5" s="34"/>
    </row>
    <row r="6" spans="1:15">
      <c r="D6" s="3"/>
      <c r="E6" s="3"/>
      <c r="F6" s="3"/>
      <c r="G6" s="34"/>
      <c r="H6" s="34"/>
    </row>
    <row r="7" spans="1:15">
      <c r="D7" s="3"/>
      <c r="E7" s="3"/>
      <c r="F7" s="3"/>
      <c r="G7" s="34"/>
      <c r="H7" s="34"/>
      <c r="O7" s="20"/>
    </row>
    <row r="8" spans="1:15" ht="13.5" thickBot="1">
      <c r="B8" s="5"/>
      <c r="D8" s="3"/>
      <c r="E8" s="3"/>
      <c r="F8" s="3"/>
      <c r="G8" s="34"/>
    </row>
    <row r="9" spans="1:15" ht="15.75" customHeight="1">
      <c r="B9" s="122" t="s">
        <v>49</v>
      </c>
      <c r="C9" s="124" t="s">
        <v>50</v>
      </c>
      <c r="D9" s="125"/>
      <c r="E9" s="126" t="s">
        <v>51</v>
      </c>
      <c r="F9" s="125"/>
      <c r="G9" s="127" t="s">
        <v>52</v>
      </c>
      <c r="H9" s="128"/>
      <c r="N9" s="21"/>
      <c r="O9" s="21"/>
    </row>
    <row r="10" spans="1:15" ht="13.5" thickBot="1">
      <c r="B10" s="123"/>
      <c r="C10" s="17" t="s">
        <v>2</v>
      </c>
      <c r="D10" s="14" t="s">
        <v>7</v>
      </c>
      <c r="E10" s="14" t="s">
        <v>2</v>
      </c>
      <c r="F10" s="14" t="s">
        <v>7</v>
      </c>
      <c r="G10" s="14" t="s">
        <v>2</v>
      </c>
      <c r="H10" s="14" t="s">
        <v>7</v>
      </c>
    </row>
    <row r="11" spans="1:15" ht="15">
      <c r="A11" s="7"/>
      <c r="B11" s="8">
        <v>15</v>
      </c>
      <c r="C11" s="32">
        <v>4.0999999999999996</v>
      </c>
      <c r="D11" s="32">
        <v>2.1</v>
      </c>
      <c r="E11" s="32">
        <v>2</v>
      </c>
      <c r="F11" s="32">
        <v>0.8</v>
      </c>
      <c r="G11" s="32">
        <f>C11+E11</f>
        <v>6.1</v>
      </c>
      <c r="H11" s="32">
        <f t="shared" ref="H11:H61" si="0">D11+F11</f>
        <v>2.9000000000000004</v>
      </c>
      <c r="I11" s="18"/>
      <c r="J11" s="18"/>
    </row>
    <row r="12" spans="1:15" ht="15">
      <c r="A12" s="7"/>
      <c r="B12" s="9">
        <v>16</v>
      </c>
      <c r="C12" s="32">
        <v>5.3000000000000007</v>
      </c>
      <c r="D12" s="32">
        <v>2.2000000000000002</v>
      </c>
      <c r="E12" s="32">
        <v>1.9</v>
      </c>
      <c r="F12" s="32">
        <v>0.8</v>
      </c>
      <c r="G12" s="32">
        <f t="shared" ref="G12:G61" si="1">C12+E12</f>
        <v>7.2000000000000011</v>
      </c>
      <c r="H12" s="32">
        <f t="shared" si="0"/>
        <v>3</v>
      </c>
      <c r="I12" s="18"/>
      <c r="J12" s="18"/>
    </row>
    <row r="13" spans="1:15" ht="15">
      <c r="A13" s="7"/>
      <c r="B13" s="9">
        <v>17</v>
      </c>
      <c r="C13" s="32">
        <v>6.3</v>
      </c>
      <c r="D13" s="32">
        <v>2.6</v>
      </c>
      <c r="E13" s="32">
        <v>1.9</v>
      </c>
      <c r="F13" s="32">
        <v>0.8</v>
      </c>
      <c r="G13" s="32">
        <f t="shared" si="1"/>
        <v>8.1999999999999993</v>
      </c>
      <c r="H13" s="32">
        <f t="shared" si="0"/>
        <v>3.4000000000000004</v>
      </c>
      <c r="I13" s="18"/>
      <c r="J13" s="18"/>
    </row>
    <row r="14" spans="1:15" ht="15">
      <c r="A14" s="7"/>
      <c r="B14" s="9">
        <v>18</v>
      </c>
      <c r="C14" s="32">
        <v>7</v>
      </c>
      <c r="D14" s="32">
        <v>2.9</v>
      </c>
      <c r="E14" s="32">
        <v>1.9</v>
      </c>
      <c r="F14" s="32">
        <v>0.8</v>
      </c>
      <c r="G14" s="32">
        <f t="shared" si="1"/>
        <v>8.9</v>
      </c>
      <c r="H14" s="32">
        <f t="shared" si="0"/>
        <v>3.7</v>
      </c>
      <c r="I14" s="18"/>
      <c r="J14" s="18"/>
    </row>
    <row r="15" spans="1:15" ht="15">
      <c r="A15" s="7"/>
      <c r="B15" s="9">
        <v>19</v>
      </c>
      <c r="C15" s="32">
        <v>7.7</v>
      </c>
      <c r="D15" s="32">
        <v>3.2</v>
      </c>
      <c r="E15" s="32">
        <v>1.9</v>
      </c>
      <c r="F15" s="32">
        <v>0.70000000000000007</v>
      </c>
      <c r="G15" s="32">
        <f t="shared" si="1"/>
        <v>9.6</v>
      </c>
      <c r="H15" s="32">
        <f t="shared" si="0"/>
        <v>3.9000000000000004</v>
      </c>
      <c r="I15" s="18"/>
      <c r="J15" s="18"/>
    </row>
    <row r="16" spans="1:15" ht="15">
      <c r="A16" s="7"/>
      <c r="B16" s="9">
        <v>20</v>
      </c>
      <c r="C16" s="32">
        <v>8.1000000000000014</v>
      </c>
      <c r="D16" s="32">
        <v>3.3000000000000003</v>
      </c>
      <c r="E16" s="32">
        <v>1.7999999999999998</v>
      </c>
      <c r="F16" s="32">
        <v>0.70000000000000007</v>
      </c>
      <c r="G16" s="32">
        <f t="shared" si="1"/>
        <v>9.9000000000000021</v>
      </c>
      <c r="H16" s="32">
        <f t="shared" si="0"/>
        <v>4</v>
      </c>
      <c r="I16" s="18"/>
      <c r="J16" s="18"/>
    </row>
    <row r="17" spans="1:10" ht="15">
      <c r="A17" s="7"/>
      <c r="B17" s="9">
        <v>21</v>
      </c>
      <c r="C17" s="32">
        <v>8.5</v>
      </c>
      <c r="D17" s="32">
        <v>3.1</v>
      </c>
      <c r="E17" s="32">
        <v>1.7999999999999998</v>
      </c>
      <c r="F17" s="32">
        <v>0.70000000000000007</v>
      </c>
      <c r="G17" s="32">
        <f t="shared" si="1"/>
        <v>10.3</v>
      </c>
      <c r="H17" s="32">
        <f t="shared" si="0"/>
        <v>3.8000000000000003</v>
      </c>
      <c r="I17" s="18"/>
      <c r="J17" s="18"/>
    </row>
    <row r="18" spans="1:10" ht="15">
      <c r="A18" s="7"/>
      <c r="B18" s="9">
        <v>22</v>
      </c>
      <c r="C18" s="32">
        <v>8.6</v>
      </c>
      <c r="D18" s="32">
        <v>3.1</v>
      </c>
      <c r="E18" s="32">
        <v>1.7999999999999998</v>
      </c>
      <c r="F18" s="32">
        <v>0.89999999999999991</v>
      </c>
      <c r="G18" s="32">
        <f t="shared" si="1"/>
        <v>10.399999999999999</v>
      </c>
      <c r="H18" s="32">
        <f t="shared" si="0"/>
        <v>4</v>
      </c>
      <c r="I18" s="18"/>
      <c r="J18" s="18"/>
    </row>
    <row r="19" spans="1:10" ht="15">
      <c r="A19" s="7"/>
      <c r="B19" s="9">
        <v>23</v>
      </c>
      <c r="C19" s="32">
        <v>8.6999999999999993</v>
      </c>
      <c r="D19" s="32">
        <v>3</v>
      </c>
      <c r="E19" s="32">
        <v>2</v>
      </c>
      <c r="F19" s="32">
        <v>1</v>
      </c>
      <c r="G19" s="32">
        <f t="shared" si="1"/>
        <v>10.7</v>
      </c>
      <c r="H19" s="32">
        <f t="shared" si="0"/>
        <v>4</v>
      </c>
      <c r="I19" s="18"/>
      <c r="J19" s="18"/>
    </row>
    <row r="20" spans="1:10" ht="15">
      <c r="A20" s="7"/>
      <c r="B20" s="9">
        <v>24</v>
      </c>
      <c r="C20" s="32">
        <v>8.6</v>
      </c>
      <c r="D20" s="32">
        <v>2.9</v>
      </c>
      <c r="E20" s="32">
        <v>2.4</v>
      </c>
      <c r="F20" s="32">
        <v>1.2</v>
      </c>
      <c r="G20" s="32">
        <f t="shared" si="1"/>
        <v>11</v>
      </c>
      <c r="H20" s="32">
        <f t="shared" si="0"/>
        <v>4.0999999999999996</v>
      </c>
      <c r="I20" s="18"/>
      <c r="J20" s="18"/>
    </row>
    <row r="21" spans="1:10" ht="15">
      <c r="A21" s="7"/>
      <c r="B21" s="9">
        <v>25</v>
      </c>
      <c r="C21" s="32">
        <v>7.8000000000000007</v>
      </c>
      <c r="D21" s="32">
        <v>3</v>
      </c>
      <c r="E21" s="32">
        <v>2.6</v>
      </c>
      <c r="F21" s="32">
        <v>1.5</v>
      </c>
      <c r="G21" s="32">
        <f t="shared" si="1"/>
        <v>10.4</v>
      </c>
      <c r="H21" s="32">
        <f t="shared" si="0"/>
        <v>4.5</v>
      </c>
      <c r="I21" s="18"/>
      <c r="J21" s="18"/>
    </row>
    <row r="22" spans="1:10" ht="15">
      <c r="A22" s="7"/>
      <c r="B22" s="9">
        <v>26</v>
      </c>
      <c r="C22" s="32">
        <v>7.6</v>
      </c>
      <c r="D22" s="32">
        <v>3.2</v>
      </c>
      <c r="E22" s="32">
        <v>2.9</v>
      </c>
      <c r="F22" s="32">
        <v>1.7999999999999998</v>
      </c>
      <c r="G22" s="32">
        <f t="shared" si="1"/>
        <v>10.5</v>
      </c>
      <c r="H22" s="32">
        <f t="shared" si="0"/>
        <v>5</v>
      </c>
      <c r="I22" s="18"/>
      <c r="J22" s="18"/>
    </row>
    <row r="23" spans="1:10" ht="15">
      <c r="A23" s="7"/>
      <c r="B23" s="9">
        <v>27</v>
      </c>
      <c r="C23" s="32">
        <v>7.5</v>
      </c>
      <c r="D23" s="32">
        <v>3.4000000000000004</v>
      </c>
      <c r="E23" s="32">
        <v>3.1</v>
      </c>
      <c r="F23" s="32">
        <v>2.3000000000000003</v>
      </c>
      <c r="G23" s="32">
        <f t="shared" si="1"/>
        <v>10.6</v>
      </c>
      <c r="H23" s="32">
        <f t="shared" si="0"/>
        <v>5.7000000000000011</v>
      </c>
      <c r="I23" s="18"/>
      <c r="J23" s="18"/>
    </row>
    <row r="24" spans="1:10" ht="15">
      <c r="A24" s="7"/>
      <c r="B24" s="9">
        <v>28</v>
      </c>
      <c r="C24" s="32">
        <v>7.4</v>
      </c>
      <c r="D24" s="32">
        <v>3.5999999999999996</v>
      </c>
      <c r="E24" s="32">
        <v>3.4000000000000004</v>
      </c>
      <c r="F24" s="32">
        <v>2.7</v>
      </c>
      <c r="G24" s="32">
        <f t="shared" si="1"/>
        <v>10.8</v>
      </c>
      <c r="H24" s="32">
        <f t="shared" si="0"/>
        <v>6.3</v>
      </c>
      <c r="I24" s="18"/>
      <c r="J24" s="18"/>
    </row>
    <row r="25" spans="1:10" ht="15">
      <c r="A25" s="7"/>
      <c r="B25" s="9">
        <v>29</v>
      </c>
      <c r="C25" s="32">
        <v>7.4</v>
      </c>
      <c r="D25" s="32">
        <v>3.5999999999999996</v>
      </c>
      <c r="E25" s="32">
        <v>3.7</v>
      </c>
      <c r="F25" s="32">
        <v>3.3000000000000003</v>
      </c>
      <c r="G25" s="32">
        <f t="shared" si="1"/>
        <v>11.100000000000001</v>
      </c>
      <c r="H25" s="32">
        <f t="shared" si="0"/>
        <v>6.9</v>
      </c>
      <c r="I25" s="18"/>
      <c r="J25" s="18"/>
    </row>
    <row r="26" spans="1:10" ht="15">
      <c r="A26" s="7"/>
      <c r="B26" s="9">
        <v>30</v>
      </c>
      <c r="C26" s="32">
        <v>7.3</v>
      </c>
      <c r="D26" s="32">
        <v>3.7</v>
      </c>
      <c r="E26" s="32">
        <v>4.0999999999999996</v>
      </c>
      <c r="F26" s="32">
        <v>3.8</v>
      </c>
      <c r="G26" s="32">
        <f t="shared" si="1"/>
        <v>11.399999999999999</v>
      </c>
      <c r="H26" s="32">
        <f t="shared" si="0"/>
        <v>7.5</v>
      </c>
      <c r="I26" s="18"/>
      <c r="J26" s="18"/>
    </row>
    <row r="27" spans="1:10" ht="15">
      <c r="A27" s="7"/>
      <c r="B27" s="9">
        <v>31</v>
      </c>
      <c r="C27" s="32">
        <v>7.3</v>
      </c>
      <c r="D27" s="32">
        <v>3.8</v>
      </c>
      <c r="E27" s="32">
        <v>4.6999999999999993</v>
      </c>
      <c r="F27" s="32">
        <v>4.6000000000000005</v>
      </c>
      <c r="G27" s="32">
        <f t="shared" si="1"/>
        <v>12</v>
      </c>
      <c r="H27" s="32">
        <f t="shared" si="0"/>
        <v>8.4</v>
      </c>
      <c r="I27" s="18"/>
      <c r="J27" s="18"/>
    </row>
    <row r="28" spans="1:10" ht="15">
      <c r="A28" s="7"/>
      <c r="B28" s="9">
        <v>32</v>
      </c>
      <c r="C28" s="32">
        <v>7.1999999999999993</v>
      </c>
      <c r="D28" s="32">
        <v>3.9000000000000004</v>
      </c>
      <c r="E28" s="32">
        <v>5.4</v>
      </c>
      <c r="F28" s="32">
        <v>5.2</v>
      </c>
      <c r="G28" s="32">
        <f t="shared" si="1"/>
        <v>12.6</v>
      </c>
      <c r="H28" s="32">
        <f t="shared" si="0"/>
        <v>9.1000000000000014</v>
      </c>
      <c r="I28" s="18"/>
      <c r="J28" s="18"/>
    </row>
    <row r="29" spans="1:10" ht="15">
      <c r="A29" s="7"/>
      <c r="B29" s="9">
        <v>33</v>
      </c>
      <c r="C29" s="32">
        <v>7.3</v>
      </c>
      <c r="D29" s="32">
        <v>4.2</v>
      </c>
      <c r="E29" s="32">
        <v>6</v>
      </c>
      <c r="F29" s="32">
        <v>6</v>
      </c>
      <c r="G29" s="32">
        <f t="shared" si="1"/>
        <v>13.3</v>
      </c>
      <c r="H29" s="32">
        <f t="shared" si="0"/>
        <v>10.199999999999999</v>
      </c>
      <c r="I29" s="18"/>
      <c r="J29" s="18"/>
    </row>
    <row r="30" spans="1:10" ht="15">
      <c r="A30" s="7"/>
      <c r="B30" s="9">
        <v>34</v>
      </c>
      <c r="C30" s="32">
        <v>7.5</v>
      </c>
      <c r="D30" s="32">
        <v>4.6999999999999993</v>
      </c>
      <c r="E30" s="32">
        <v>6.8000000000000007</v>
      </c>
      <c r="F30" s="32">
        <v>6.8000000000000007</v>
      </c>
      <c r="G30" s="32">
        <f t="shared" si="1"/>
        <v>14.3</v>
      </c>
      <c r="H30" s="32">
        <f t="shared" si="0"/>
        <v>11.5</v>
      </c>
      <c r="I30" s="18"/>
      <c r="J30" s="18"/>
    </row>
    <row r="31" spans="1:10" ht="15">
      <c r="A31" s="7"/>
      <c r="B31" s="9">
        <v>35</v>
      </c>
      <c r="C31" s="32">
        <v>7.7</v>
      </c>
      <c r="D31" s="32">
        <v>5.0999999999999996</v>
      </c>
      <c r="E31" s="32">
        <v>7.8000000000000007</v>
      </c>
      <c r="F31" s="32">
        <v>7.8000000000000007</v>
      </c>
      <c r="G31" s="32">
        <f t="shared" si="1"/>
        <v>15.5</v>
      </c>
      <c r="H31" s="32">
        <f t="shared" si="0"/>
        <v>12.9</v>
      </c>
      <c r="I31" s="18"/>
      <c r="J31" s="18"/>
    </row>
    <row r="32" spans="1:10" ht="15">
      <c r="A32" s="7"/>
      <c r="B32" s="9">
        <v>36</v>
      </c>
      <c r="C32" s="32">
        <v>7.8000000000000007</v>
      </c>
      <c r="D32" s="32">
        <v>5.6999999999999993</v>
      </c>
      <c r="E32" s="32">
        <v>8.8000000000000007</v>
      </c>
      <c r="F32" s="32">
        <v>8.6999999999999993</v>
      </c>
      <c r="G32" s="32">
        <f t="shared" si="1"/>
        <v>16.600000000000001</v>
      </c>
      <c r="H32" s="32">
        <f t="shared" si="0"/>
        <v>14.399999999999999</v>
      </c>
      <c r="I32" s="18"/>
      <c r="J32" s="18"/>
    </row>
    <row r="33" spans="1:10" ht="15">
      <c r="A33" s="7"/>
      <c r="B33" s="9">
        <v>37</v>
      </c>
      <c r="C33" s="32">
        <v>8.1000000000000014</v>
      </c>
      <c r="D33" s="32">
        <v>6.2</v>
      </c>
      <c r="E33" s="32">
        <v>9.8000000000000007</v>
      </c>
      <c r="F33" s="32">
        <v>9.8000000000000007</v>
      </c>
      <c r="G33" s="32">
        <f t="shared" si="1"/>
        <v>17.900000000000002</v>
      </c>
      <c r="H33" s="32">
        <f t="shared" si="0"/>
        <v>16</v>
      </c>
      <c r="I33" s="18"/>
      <c r="J33" s="18"/>
    </row>
    <row r="34" spans="1:10" ht="15">
      <c r="A34" s="7"/>
      <c r="B34" s="9">
        <v>38</v>
      </c>
      <c r="C34" s="32">
        <v>8.4</v>
      </c>
      <c r="D34" s="32">
        <v>6.7</v>
      </c>
      <c r="E34" s="32">
        <v>10.9</v>
      </c>
      <c r="F34" s="32">
        <v>10.9</v>
      </c>
      <c r="G34" s="32">
        <f t="shared" si="1"/>
        <v>19.3</v>
      </c>
      <c r="H34" s="32">
        <f t="shared" si="0"/>
        <v>17.600000000000001</v>
      </c>
      <c r="I34" s="18"/>
      <c r="J34" s="18"/>
    </row>
    <row r="35" spans="1:10" ht="15">
      <c r="A35" s="7"/>
      <c r="B35" s="9">
        <v>39</v>
      </c>
      <c r="C35" s="32">
        <v>9</v>
      </c>
      <c r="D35" s="32">
        <v>7.1</v>
      </c>
      <c r="E35" s="32">
        <v>12</v>
      </c>
      <c r="F35" s="32">
        <v>12.3</v>
      </c>
      <c r="G35" s="32">
        <f t="shared" si="1"/>
        <v>21</v>
      </c>
      <c r="H35" s="32">
        <f t="shared" si="0"/>
        <v>19.399999999999999</v>
      </c>
      <c r="I35" s="18"/>
      <c r="J35" s="18"/>
    </row>
    <row r="36" spans="1:10" ht="15">
      <c r="A36" s="7"/>
      <c r="B36" s="9">
        <v>40</v>
      </c>
      <c r="C36" s="32">
        <v>9.9</v>
      </c>
      <c r="D36" s="32">
        <v>7.6</v>
      </c>
      <c r="E36" s="32">
        <v>13.3</v>
      </c>
      <c r="F36" s="32">
        <v>13.799999999999999</v>
      </c>
      <c r="G36" s="32">
        <f t="shared" si="1"/>
        <v>23.200000000000003</v>
      </c>
      <c r="H36" s="32">
        <f t="shared" si="0"/>
        <v>21.4</v>
      </c>
      <c r="I36" s="18"/>
      <c r="J36" s="18"/>
    </row>
    <row r="37" spans="1:10" ht="15">
      <c r="A37" s="7"/>
      <c r="B37" s="9">
        <v>41</v>
      </c>
      <c r="C37" s="32">
        <v>11</v>
      </c>
      <c r="D37" s="32">
        <v>8.5</v>
      </c>
      <c r="E37" s="32">
        <v>14.5</v>
      </c>
      <c r="F37" s="32">
        <v>15.5</v>
      </c>
      <c r="G37" s="32">
        <f t="shared" si="1"/>
        <v>25.5</v>
      </c>
      <c r="H37" s="32">
        <f t="shared" si="0"/>
        <v>24</v>
      </c>
      <c r="I37" s="18"/>
      <c r="J37" s="18"/>
    </row>
    <row r="38" spans="1:10" ht="15">
      <c r="A38" s="7"/>
      <c r="B38" s="9">
        <v>42</v>
      </c>
      <c r="C38" s="32">
        <v>12.4</v>
      </c>
      <c r="D38" s="32">
        <v>9.6</v>
      </c>
      <c r="E38" s="32">
        <v>15.700000000000001</v>
      </c>
      <c r="F38" s="32">
        <v>17.2</v>
      </c>
      <c r="G38" s="32">
        <f t="shared" si="1"/>
        <v>28.1</v>
      </c>
      <c r="H38" s="32">
        <f t="shared" si="0"/>
        <v>26.799999999999997</v>
      </c>
      <c r="I38" s="18"/>
      <c r="J38" s="18"/>
    </row>
    <row r="39" spans="1:10" ht="15">
      <c r="A39" s="7"/>
      <c r="B39" s="9">
        <v>43</v>
      </c>
      <c r="C39" s="32">
        <v>13.799999999999999</v>
      </c>
      <c r="D39" s="32">
        <v>10.9</v>
      </c>
      <c r="E39" s="32">
        <v>17</v>
      </c>
      <c r="F39" s="32">
        <v>19.2</v>
      </c>
      <c r="G39" s="32">
        <f t="shared" si="1"/>
        <v>30.799999999999997</v>
      </c>
      <c r="H39" s="32">
        <f t="shared" si="0"/>
        <v>30.1</v>
      </c>
      <c r="I39" s="18"/>
      <c r="J39" s="18"/>
    </row>
    <row r="40" spans="1:10" ht="15">
      <c r="A40" s="7"/>
      <c r="B40" s="9">
        <v>44</v>
      </c>
      <c r="C40" s="32">
        <v>15.3</v>
      </c>
      <c r="D40" s="32">
        <v>12.6</v>
      </c>
      <c r="E40" s="32">
        <v>18.3</v>
      </c>
      <c r="F40" s="32">
        <v>21.6</v>
      </c>
      <c r="G40" s="32">
        <f t="shared" si="1"/>
        <v>33.6</v>
      </c>
      <c r="H40" s="32">
        <f t="shared" si="0"/>
        <v>34.200000000000003</v>
      </c>
      <c r="I40" s="18"/>
      <c r="J40" s="18"/>
    </row>
    <row r="41" spans="1:10" ht="15">
      <c r="A41" s="7"/>
      <c r="B41" s="9">
        <v>45</v>
      </c>
      <c r="C41" s="32">
        <v>17</v>
      </c>
      <c r="D41" s="32">
        <v>14.1</v>
      </c>
      <c r="E41" s="32">
        <v>20.099999999999998</v>
      </c>
      <c r="F41" s="32">
        <v>24.8</v>
      </c>
      <c r="G41" s="32">
        <f t="shared" si="1"/>
        <v>37.099999999999994</v>
      </c>
      <c r="H41" s="32">
        <f t="shared" si="0"/>
        <v>38.9</v>
      </c>
      <c r="I41" s="18"/>
      <c r="J41" s="18"/>
    </row>
    <row r="42" spans="1:10" ht="15">
      <c r="A42" s="7"/>
      <c r="B42" s="9">
        <v>46</v>
      </c>
      <c r="C42" s="32">
        <v>18.799999999999997</v>
      </c>
      <c r="D42" s="32">
        <v>16.100000000000001</v>
      </c>
      <c r="E42" s="32">
        <v>22.3</v>
      </c>
      <c r="F42" s="32">
        <v>28.1</v>
      </c>
      <c r="G42" s="32">
        <f t="shared" si="1"/>
        <v>41.099999999999994</v>
      </c>
      <c r="H42" s="32">
        <f t="shared" si="0"/>
        <v>44.2</v>
      </c>
      <c r="I42" s="18"/>
      <c r="J42" s="18"/>
    </row>
    <row r="43" spans="1:10" ht="15">
      <c r="A43" s="7"/>
      <c r="B43" s="9">
        <v>47</v>
      </c>
      <c r="C43" s="32">
        <v>20.8</v>
      </c>
      <c r="D43" s="32">
        <v>18.2</v>
      </c>
      <c r="E43" s="32">
        <v>25.2</v>
      </c>
      <c r="F43" s="32">
        <v>31.7</v>
      </c>
      <c r="G43" s="32">
        <f t="shared" si="1"/>
        <v>46</v>
      </c>
      <c r="H43" s="32">
        <f t="shared" si="0"/>
        <v>49.9</v>
      </c>
      <c r="I43" s="18"/>
      <c r="J43" s="18"/>
    </row>
    <row r="44" spans="1:10" ht="15">
      <c r="A44" s="7"/>
      <c r="B44" s="9">
        <v>48</v>
      </c>
      <c r="C44" s="32">
        <v>23</v>
      </c>
      <c r="D44" s="32">
        <v>20.2</v>
      </c>
      <c r="E44" s="32">
        <v>28.700000000000003</v>
      </c>
      <c r="F44" s="32">
        <v>35.299999999999997</v>
      </c>
      <c r="G44" s="32">
        <f t="shared" si="1"/>
        <v>51.7</v>
      </c>
      <c r="H44" s="32">
        <f t="shared" si="0"/>
        <v>55.5</v>
      </c>
      <c r="I44" s="18"/>
      <c r="J44" s="18"/>
    </row>
    <row r="45" spans="1:10" ht="15">
      <c r="A45" s="7"/>
      <c r="B45" s="9">
        <v>49</v>
      </c>
      <c r="C45" s="32">
        <v>25.5</v>
      </c>
      <c r="D45" s="32">
        <v>22.3</v>
      </c>
      <c r="E45" s="32">
        <v>33.4</v>
      </c>
      <c r="F45" s="32">
        <v>39.200000000000003</v>
      </c>
      <c r="G45" s="32">
        <f t="shared" si="1"/>
        <v>58.9</v>
      </c>
      <c r="H45" s="32">
        <f t="shared" si="0"/>
        <v>61.5</v>
      </c>
      <c r="I45" s="18"/>
      <c r="J45" s="18"/>
    </row>
    <row r="46" spans="1:10" ht="15">
      <c r="A46" s="7"/>
      <c r="B46" s="9">
        <v>50</v>
      </c>
      <c r="C46" s="32">
        <v>28.3</v>
      </c>
      <c r="D46" s="32">
        <v>24.4</v>
      </c>
      <c r="E46" s="32">
        <v>39</v>
      </c>
      <c r="F46" s="32">
        <v>43.5</v>
      </c>
      <c r="G46" s="32">
        <f t="shared" si="1"/>
        <v>67.3</v>
      </c>
      <c r="H46" s="32">
        <f t="shared" si="0"/>
        <v>67.900000000000006</v>
      </c>
      <c r="I46" s="18"/>
      <c r="J46" s="18"/>
    </row>
    <row r="47" spans="1:10" ht="15">
      <c r="A47" s="7"/>
      <c r="B47" s="9">
        <v>51</v>
      </c>
      <c r="C47" s="32">
        <v>31.299999999999997</v>
      </c>
      <c r="D47" s="32">
        <v>26.200000000000003</v>
      </c>
      <c r="E47" s="32">
        <v>45.7</v>
      </c>
      <c r="F47" s="32">
        <v>48.3</v>
      </c>
      <c r="G47" s="32">
        <f t="shared" si="1"/>
        <v>77</v>
      </c>
      <c r="H47" s="32">
        <f t="shared" si="0"/>
        <v>74.5</v>
      </c>
      <c r="I47" s="18"/>
      <c r="J47" s="18"/>
    </row>
    <row r="48" spans="1:10" ht="15">
      <c r="A48" s="7"/>
      <c r="B48" s="9">
        <v>52</v>
      </c>
      <c r="C48" s="32">
        <v>34.700000000000003</v>
      </c>
      <c r="D48" s="32">
        <v>27.7</v>
      </c>
      <c r="E48" s="32">
        <v>53.2</v>
      </c>
      <c r="F48" s="32">
        <v>53.6</v>
      </c>
      <c r="G48" s="32">
        <f t="shared" si="1"/>
        <v>87.9</v>
      </c>
      <c r="H48" s="32">
        <f t="shared" si="0"/>
        <v>81.3</v>
      </c>
      <c r="I48" s="18"/>
      <c r="J48" s="18"/>
    </row>
    <row r="49" spans="1:10" ht="15">
      <c r="A49" s="7"/>
      <c r="B49" s="9">
        <v>53</v>
      </c>
      <c r="C49" s="32">
        <v>38.4</v>
      </c>
      <c r="D49" s="32">
        <v>29.2</v>
      </c>
      <c r="E49" s="32">
        <v>61.3</v>
      </c>
      <c r="F49" s="32">
        <v>59.3</v>
      </c>
      <c r="G49" s="32">
        <f t="shared" si="1"/>
        <v>99.699999999999989</v>
      </c>
      <c r="H49" s="32">
        <f t="shared" si="0"/>
        <v>88.5</v>
      </c>
      <c r="I49" s="18"/>
      <c r="J49" s="18"/>
    </row>
    <row r="50" spans="1:10" ht="15">
      <c r="A50" s="7"/>
      <c r="B50" s="9">
        <v>54</v>
      </c>
      <c r="C50" s="32">
        <v>42.5</v>
      </c>
      <c r="D50" s="32">
        <v>30.6</v>
      </c>
      <c r="E50" s="32">
        <v>70.099999999999994</v>
      </c>
      <c r="F50" s="32">
        <v>65.199999999999989</v>
      </c>
      <c r="G50" s="32">
        <f t="shared" si="1"/>
        <v>112.6</v>
      </c>
      <c r="H50" s="32">
        <f t="shared" si="0"/>
        <v>95.799999999999983</v>
      </c>
      <c r="I50" s="18"/>
      <c r="J50" s="18"/>
    </row>
    <row r="51" spans="1:10" ht="15">
      <c r="A51" s="7"/>
      <c r="B51" s="9">
        <v>55</v>
      </c>
      <c r="C51" s="32">
        <v>47.1</v>
      </c>
      <c r="D51" s="32">
        <v>32.1</v>
      </c>
      <c r="E51" s="32">
        <v>79.3</v>
      </c>
      <c r="F51" s="32">
        <v>71.5</v>
      </c>
      <c r="G51" s="32">
        <f t="shared" si="1"/>
        <v>126.4</v>
      </c>
      <c r="H51" s="32">
        <f t="shared" si="0"/>
        <v>103.6</v>
      </c>
      <c r="I51" s="18"/>
      <c r="J51" s="18"/>
    </row>
    <row r="52" spans="1:10" ht="15">
      <c r="A52" s="7"/>
      <c r="B52" s="9">
        <v>56</v>
      </c>
      <c r="C52" s="32">
        <v>52.300000000000004</v>
      </c>
      <c r="D52" s="32">
        <v>33.700000000000003</v>
      </c>
      <c r="E52" s="32">
        <v>88.9</v>
      </c>
      <c r="F52" s="32">
        <v>77.8</v>
      </c>
      <c r="G52" s="32">
        <f t="shared" si="1"/>
        <v>141.20000000000002</v>
      </c>
      <c r="H52" s="32">
        <f t="shared" si="0"/>
        <v>111.5</v>
      </c>
      <c r="I52" s="18"/>
      <c r="J52" s="18"/>
    </row>
    <row r="53" spans="1:10" ht="15">
      <c r="A53" s="7"/>
      <c r="B53" s="9">
        <v>57</v>
      </c>
      <c r="C53" s="32">
        <v>58</v>
      </c>
      <c r="D53" s="32">
        <v>36.1</v>
      </c>
      <c r="E53" s="32">
        <v>98.9</v>
      </c>
      <c r="F53" s="32">
        <v>83.9</v>
      </c>
      <c r="G53" s="32">
        <f t="shared" si="1"/>
        <v>156.9</v>
      </c>
      <c r="H53" s="32">
        <f t="shared" si="0"/>
        <v>120</v>
      </c>
      <c r="I53" s="18"/>
      <c r="J53" s="18"/>
    </row>
    <row r="54" spans="1:10" ht="15">
      <c r="A54" s="7"/>
      <c r="B54" s="9">
        <v>58</v>
      </c>
      <c r="C54" s="32">
        <v>63.9</v>
      </c>
      <c r="D54" s="32">
        <v>38.199999999999996</v>
      </c>
      <c r="E54" s="32">
        <v>109.60000000000001</v>
      </c>
      <c r="F54" s="32">
        <v>90.3</v>
      </c>
      <c r="G54" s="32">
        <f t="shared" si="1"/>
        <v>173.5</v>
      </c>
      <c r="H54" s="32">
        <f t="shared" si="0"/>
        <v>128.5</v>
      </c>
      <c r="I54" s="18"/>
      <c r="J54" s="18"/>
    </row>
    <row r="55" spans="1:10" ht="15">
      <c r="A55" s="7"/>
      <c r="B55" s="9">
        <v>59</v>
      </c>
      <c r="C55" s="32">
        <v>70.599999999999994</v>
      </c>
      <c r="D55" s="32">
        <v>41.3</v>
      </c>
      <c r="E55" s="32">
        <v>121.1</v>
      </c>
      <c r="F55" s="32">
        <v>96.6</v>
      </c>
      <c r="G55" s="32">
        <f t="shared" si="1"/>
        <v>191.7</v>
      </c>
      <c r="H55" s="32">
        <f t="shared" si="0"/>
        <v>137.89999999999998</v>
      </c>
      <c r="I55" s="18"/>
      <c r="J55" s="18"/>
    </row>
    <row r="56" spans="1:10" ht="15">
      <c r="A56" s="7"/>
      <c r="B56" s="9">
        <v>60</v>
      </c>
      <c r="C56" s="32">
        <v>78</v>
      </c>
      <c r="D56" s="32">
        <v>44.6</v>
      </c>
      <c r="E56" s="32">
        <v>133.5</v>
      </c>
      <c r="F56" s="32">
        <v>103.3</v>
      </c>
      <c r="G56" s="32">
        <f t="shared" si="1"/>
        <v>211.5</v>
      </c>
      <c r="H56" s="32">
        <f t="shared" si="0"/>
        <v>147.9</v>
      </c>
      <c r="I56" s="18"/>
      <c r="J56" s="18"/>
    </row>
    <row r="57" spans="1:10" ht="15">
      <c r="A57" s="7"/>
      <c r="B57" s="9">
        <v>61</v>
      </c>
      <c r="C57" s="32">
        <v>86.1</v>
      </c>
      <c r="D57" s="32">
        <v>48.2</v>
      </c>
      <c r="E57" s="32">
        <v>147.30000000000001</v>
      </c>
      <c r="F57" s="32">
        <v>110.19999999999999</v>
      </c>
      <c r="G57" s="32">
        <f t="shared" si="1"/>
        <v>233.4</v>
      </c>
      <c r="H57" s="32">
        <f t="shared" si="0"/>
        <v>158.39999999999998</v>
      </c>
      <c r="I57" s="18"/>
      <c r="J57" s="18"/>
    </row>
    <row r="58" spans="1:10" ht="15">
      <c r="A58" s="7"/>
      <c r="B58" s="9">
        <v>62</v>
      </c>
      <c r="C58" s="32">
        <v>95</v>
      </c>
      <c r="D58" s="32">
        <v>51.900000000000006</v>
      </c>
      <c r="E58" s="32">
        <v>163</v>
      </c>
      <c r="F58" s="32">
        <v>117.8</v>
      </c>
      <c r="G58" s="32">
        <f t="shared" si="1"/>
        <v>258</v>
      </c>
      <c r="H58" s="32">
        <f t="shared" si="0"/>
        <v>169.7</v>
      </c>
      <c r="I58" s="18"/>
      <c r="J58" s="18"/>
    </row>
    <row r="59" spans="1:10" ht="15">
      <c r="A59" s="7"/>
      <c r="B59" s="9">
        <v>63</v>
      </c>
      <c r="C59" s="32">
        <v>105</v>
      </c>
      <c r="D59" s="32">
        <v>55.9</v>
      </c>
      <c r="E59" s="32">
        <v>181.29999999999998</v>
      </c>
      <c r="F59" s="32">
        <v>126.8</v>
      </c>
      <c r="G59" s="32">
        <f t="shared" si="1"/>
        <v>286.29999999999995</v>
      </c>
      <c r="H59" s="32">
        <f t="shared" si="0"/>
        <v>182.7</v>
      </c>
      <c r="I59" s="18"/>
      <c r="J59" s="18"/>
    </row>
    <row r="60" spans="1:10" ht="15">
      <c r="A60" s="7"/>
      <c r="B60" s="9">
        <v>64</v>
      </c>
      <c r="C60" s="32">
        <v>115.8</v>
      </c>
      <c r="D60" s="32">
        <v>60.300000000000004</v>
      </c>
      <c r="E60" s="32">
        <v>203.29999999999998</v>
      </c>
      <c r="F60" s="32">
        <v>138.6</v>
      </c>
      <c r="G60" s="32">
        <f t="shared" si="1"/>
        <v>319.09999999999997</v>
      </c>
      <c r="H60" s="32">
        <f t="shared" si="0"/>
        <v>198.9</v>
      </c>
      <c r="I60" s="18"/>
      <c r="J60" s="18"/>
    </row>
    <row r="61" spans="1:10" ht="15">
      <c r="A61" s="7"/>
      <c r="B61" s="9">
        <v>65</v>
      </c>
      <c r="C61" s="32">
        <v>127.8</v>
      </c>
      <c r="D61" s="32">
        <v>64.900000000000006</v>
      </c>
      <c r="E61" s="32">
        <v>104.3</v>
      </c>
      <c r="F61" s="32">
        <v>70.7</v>
      </c>
      <c r="G61" s="32">
        <f t="shared" si="1"/>
        <v>232.1</v>
      </c>
      <c r="H61" s="32">
        <f t="shared" si="0"/>
        <v>135.60000000000002</v>
      </c>
      <c r="I61" s="18"/>
      <c r="J61" s="18"/>
    </row>
    <row r="62" spans="1:10" ht="15">
      <c r="A62" s="7"/>
      <c r="B62" s="9">
        <v>66</v>
      </c>
      <c r="C62" s="32">
        <v>140.80000000000001</v>
      </c>
      <c r="D62" s="32">
        <v>70.099999999999994</v>
      </c>
      <c r="E62" s="32">
        <v>119.60000000000001</v>
      </c>
      <c r="F62" s="32">
        <v>80.600000000000009</v>
      </c>
      <c r="G62" s="32">
        <f t="shared" ref="G62" si="2">C62+E62</f>
        <v>260.40000000000003</v>
      </c>
      <c r="H62" s="32">
        <f t="shared" ref="H62" si="3">D62+F62</f>
        <v>150.69999999999999</v>
      </c>
      <c r="I62" s="18"/>
      <c r="J62" s="18"/>
    </row>
    <row r="63" spans="1:10" ht="15">
      <c r="A63" s="1"/>
      <c r="B63" s="9"/>
      <c r="C63" s="32"/>
      <c r="D63" s="32"/>
      <c r="E63" s="32"/>
      <c r="F63" s="32"/>
      <c r="G63" s="32"/>
      <c r="H63" s="32"/>
      <c r="I63" s="1"/>
      <c r="J63" s="18"/>
    </row>
    <row r="64" spans="1:10" ht="15">
      <c r="A64" s="1"/>
      <c r="B64" s="9"/>
      <c r="C64" s="32"/>
      <c r="D64" s="32"/>
      <c r="E64" s="32"/>
      <c r="F64" s="32"/>
      <c r="G64" s="32"/>
      <c r="H64" s="32"/>
      <c r="I64" s="1"/>
      <c r="J64" s="18"/>
    </row>
    <row r="65" spans="1:10" ht="15.75" thickBot="1">
      <c r="A65" s="1"/>
      <c r="B65" s="10"/>
      <c r="C65" s="32"/>
      <c r="D65" s="32"/>
      <c r="E65" s="32"/>
      <c r="F65" s="32"/>
      <c r="G65" s="32"/>
      <c r="H65" s="32"/>
      <c r="I65" s="1"/>
      <c r="J65" s="18"/>
    </row>
    <row r="66" spans="1:10">
      <c r="A66" s="1"/>
      <c r="B66" s="1"/>
      <c r="D66" s="4"/>
      <c r="E66" s="4"/>
      <c r="F66" s="4"/>
      <c r="G66" s="18"/>
      <c r="H66" s="18"/>
    </row>
    <row r="67" spans="1:10">
      <c r="A67" s="13"/>
      <c r="B67" s="11"/>
    </row>
    <row r="68" spans="1:10">
      <c r="A68" s="7"/>
      <c r="B68" s="7"/>
      <c r="C68" s="19"/>
      <c r="D68" s="16"/>
      <c r="E68" s="15"/>
      <c r="F68" s="15"/>
      <c r="H68" s="18"/>
    </row>
    <row r="69" spans="1:10">
      <c r="A69" s="7"/>
      <c r="B69" s="7"/>
      <c r="C69" s="19"/>
      <c r="D69" s="16"/>
      <c r="E69" s="15"/>
      <c r="F69" s="15"/>
      <c r="H69" s="18"/>
    </row>
    <row r="70" spans="1:10">
      <c r="A70" s="7"/>
      <c r="B70" s="7"/>
      <c r="C70" s="19"/>
      <c r="D70" s="16"/>
      <c r="E70" s="15"/>
      <c r="F70" s="15"/>
      <c r="H70" s="18"/>
    </row>
    <row r="71" spans="1:10">
      <c r="A71" s="7"/>
      <c r="B71" s="7"/>
      <c r="C71" s="19"/>
      <c r="D71" s="16"/>
      <c r="E71" s="16"/>
      <c r="F71" s="16"/>
      <c r="H71" s="18"/>
    </row>
    <row r="72" spans="1:10">
      <c r="A72" s="7"/>
      <c r="B72" s="7"/>
      <c r="H72" s="18"/>
    </row>
  </sheetData>
  <mergeCells count="5">
    <mergeCell ref="E2:H2"/>
    <mergeCell ref="B9:B10"/>
    <mergeCell ref="C9:D9"/>
    <mergeCell ref="E9:F9"/>
    <mergeCell ref="G9:H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C8E6C5ADE47543A158584BAC1FB61E" ma:contentTypeVersion="11" ma:contentTypeDescription="Create a new document." ma:contentTypeScope="" ma:versionID="9d314923776d552deab6dcb79b46b9fe">
  <xsd:schema xmlns:xsd="http://www.w3.org/2001/XMLSchema" xmlns:xs="http://www.w3.org/2001/XMLSchema" xmlns:p="http://schemas.microsoft.com/office/2006/metadata/properties" xmlns:ns2="7b74a1fe-4f13-4ba0-b525-9ee95c4b7dc4" xmlns:ns3="995aa24b-c082-466e-8d87-9364bc5c065d" targetNamespace="http://schemas.microsoft.com/office/2006/metadata/properties" ma:root="true" ma:fieldsID="7e27dd77f97c641aca243172516fcdef" ns2:_="" ns3:_="">
    <xsd:import namespace="7b74a1fe-4f13-4ba0-b525-9ee95c4b7dc4"/>
    <xsd:import namespace="995aa24b-c082-466e-8d87-9364bc5c06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4a1fe-4f13-4ba0-b525-9ee95c4b7d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5aa24b-c082-466e-8d87-9364bc5c06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E209C5-6DDE-4018-B385-4AFECFB648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4a1fe-4f13-4ba0-b525-9ee95c4b7dc4"/>
    <ds:schemaRef ds:uri="995aa24b-c082-466e-8d87-9364bc5c0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5D6666-29AD-4998-B1F7-4FB0BA300E2E}">
  <ds:schemaRefs>
    <ds:schemaRef ds:uri="http://schemas.microsoft.com/office/2006/documentManagement/types"/>
    <ds:schemaRef ds:uri="7b74a1fe-4f13-4ba0-b525-9ee95c4b7dc4"/>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995aa24b-c082-466e-8d87-9364bc5c065d"/>
    <ds:schemaRef ds:uri="http://purl.org/dc/dcmitype/"/>
  </ds:schemaRefs>
</ds:datastoreItem>
</file>

<file path=customXml/itemProps3.xml><?xml version="1.0" encoding="utf-8"?>
<ds:datastoreItem xmlns:ds="http://schemas.openxmlformats.org/officeDocument/2006/customXml" ds:itemID="{D6ADE160-D6FB-4726-89B9-7B87F37D58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Calculator</vt:lpstr>
      <vt:lpstr>D&amp;TPD-Rates</vt:lpstr>
      <vt:lpstr>Casual</vt:lpstr>
      <vt:lpstr>Employmenttype</vt:lpstr>
      <vt:lpstr>Permanent</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Tanya Wilton</cp:lastModifiedBy>
  <cp:revision/>
  <dcterms:created xsi:type="dcterms:W3CDTF">2016-03-07T03:08:29Z</dcterms:created>
  <dcterms:modified xsi:type="dcterms:W3CDTF">2022-03-03T22:38:41Z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0x0101006BC8E6C5ADE47543A158584BAC1FB61E</vt:lpwstr>
  </property>
</Properties>
</file>